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budvar365-my.sharepoint.com/personal/helena_zakova_budvar_cz/Documents/Plocha/SPR/"/>
    </mc:Choice>
  </mc:AlternateContent>
  <xr:revisionPtr revIDLastSave="75" documentId="8_{4DACA581-1912-459F-B0D8-E5AD5DFF4EC5}" xr6:coauthVersionLast="47" xr6:coauthVersionMax="47" xr10:uidLastSave="{A7C38515-1ED4-4451-A191-41BEDEF32C4E}"/>
  <bookViews>
    <workbookView xWindow="28680" yWindow="-120" windowWidth="29040" windowHeight="17520" xr2:uid="{00000000-000D-0000-FFFF-FFFF00000000}"/>
  </bookViews>
  <sheets>
    <sheet name="Přihláška" sheetId="1" r:id="rId1"/>
    <sheet name="Poznámky" sheetId="2" r:id="rId2"/>
    <sheet name="data" sheetId="4" r:id="rId3"/>
    <sheet name="Lis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K16" i="1"/>
  <c r="K17" i="1"/>
  <c r="K18" i="1"/>
  <c r="K19" i="1"/>
  <c r="K20" i="1"/>
  <c r="K21" i="1"/>
  <c r="K23" i="1"/>
  <c r="K24" i="1"/>
  <c r="K25" i="1"/>
  <c r="K26" i="1"/>
  <c r="K27" i="1"/>
  <c r="K28" i="1"/>
  <c r="K29" i="1"/>
  <c r="I13" i="1" l="1"/>
  <c r="E25" i="1" l="1"/>
  <c r="E26" i="1"/>
  <c r="E27" i="1"/>
  <c r="E28" i="1"/>
  <c r="E29" i="1"/>
  <c r="E14" i="1"/>
  <c r="E15" i="1"/>
  <c r="E16" i="1"/>
  <c r="E17" i="1"/>
  <c r="E18" i="1"/>
  <c r="E19" i="1"/>
  <c r="E20" i="1"/>
  <c r="E21" i="1"/>
  <c r="E22" i="1"/>
  <c r="K22" i="1" s="1"/>
  <c r="E23" i="1"/>
  <c r="E24" i="1"/>
  <c r="E13" i="1"/>
  <c r="K13" i="1" s="1"/>
  <c r="I28" i="1"/>
  <c r="I29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K14" i="1" l="1"/>
  <c r="K30" i="1" s="1"/>
</calcChain>
</file>

<file path=xl/sharedStrings.xml><?xml version="1.0" encoding="utf-8"?>
<sst xmlns="http://schemas.openxmlformats.org/spreadsheetml/2006/main" count="84" uniqueCount="47">
  <si>
    <t>Datum</t>
  </si>
  <si>
    <t>Místo</t>
  </si>
  <si>
    <t>Pořadí</t>
  </si>
  <si>
    <t>Počet startujícíh</t>
  </si>
  <si>
    <t>Bonus za umístění</t>
  </si>
  <si>
    <t>Koeficient</t>
  </si>
  <si>
    <t>Typ</t>
  </si>
  <si>
    <t>Koeficient K</t>
  </si>
  <si>
    <t>Umístění v závodu</t>
  </si>
  <si>
    <t>Body</t>
  </si>
  <si>
    <t>MR plemene</t>
  </si>
  <si>
    <t>MS</t>
  </si>
  <si>
    <t>Body celkem</t>
  </si>
  <si>
    <t>Jméno psa</t>
  </si>
  <si>
    <t>Plemeno</t>
  </si>
  <si>
    <t>Číslo zápisu</t>
  </si>
  <si>
    <t>Datum narození</t>
  </si>
  <si>
    <t>Jméno majitele psa</t>
  </si>
  <si>
    <t>Členské číslo</t>
  </si>
  <si>
    <t>Legenda</t>
  </si>
  <si>
    <t>Jméno psovoda/ů</t>
  </si>
  <si>
    <t>Kolie dlouhosrstá</t>
  </si>
  <si>
    <t>Kolie krátkosrstá</t>
  </si>
  <si>
    <t>Šeltie</t>
  </si>
  <si>
    <t>Nevybráno</t>
  </si>
  <si>
    <t>V případě nedostatečného počtu řádků, další vložte tak, že levým tlačítkem myši vyberete jeden či více řádků a  pravým tlačítkem vyberete možnost vložit buňky.</t>
  </si>
  <si>
    <t>nevyplňuj - vyplní se samo!!!</t>
  </si>
  <si>
    <t>!!!ZDE NIC NEPSAT A NIC NEMAZAT!!!</t>
  </si>
  <si>
    <t>Získané body</t>
  </si>
  <si>
    <t>Zk. 1. úrovně</t>
  </si>
  <si>
    <t>Zk. 2. úrovně</t>
  </si>
  <si>
    <t>Zk. 3. úrovně</t>
  </si>
  <si>
    <t>Závody - Beginners</t>
  </si>
  <si>
    <t>Název zkoušky/závodu</t>
  </si>
  <si>
    <t>Zařazení výkonu</t>
  </si>
  <si>
    <t>MR všech plemen</t>
  </si>
  <si>
    <t>vyber možnost</t>
  </si>
  <si>
    <t>vyplň</t>
  </si>
  <si>
    <t>SOUČET BODŮ</t>
  </si>
  <si>
    <t>Typ zkoušky, závodu</t>
  </si>
  <si>
    <t>Pokud si nebudete něčím jisti, vyplňte přihlášku dle svého uvážení, zašlete ji garantovi emailem a do zprávy napište, kde byla nejistota.</t>
  </si>
  <si>
    <t>Ostatní</t>
  </si>
  <si>
    <t>Typ zkoušky, závodu musí být vybrán vždy. Zkoušky spadají vždy pod "Ostatní"</t>
  </si>
  <si>
    <t>Závody -Advanced</t>
  </si>
  <si>
    <t>ME</t>
  </si>
  <si>
    <t>CoD</t>
  </si>
  <si>
    <t>SPORTOVNÍ PES ROKU 2025 - přihláška do kategorie DOGDANCING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</si>
</sst>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4"/>
      <color rgb="FF0070C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4"/>
      <name val="Arial"/>
      <family val="2"/>
      <charset val="238"/>
    </font>
    <font>
      <b/>
      <sz val="11"/>
      <color rgb="FF0070C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0" xfId="0" applyProtection="1">
      <protection locked="0" hidden="1"/>
    </xf>
    <xf numFmtId="0" fontId="0" fillId="0" borderId="0" xfId="0" applyProtection="1">
      <protection hidden="1"/>
    </xf>
    <xf numFmtId="0" fontId="3" fillId="0" borderId="0" xfId="0" applyFont="1" applyAlignment="1" applyProtection="1">
      <alignment horizontal="center"/>
      <protection locked="0" hidden="1"/>
    </xf>
    <xf numFmtId="0" fontId="8" fillId="0" borderId="0" xfId="0" applyFont="1" applyAlignment="1" applyProtection="1">
      <alignment horizontal="center"/>
      <protection locked="0" hidden="1"/>
    </xf>
    <xf numFmtId="0" fontId="5" fillId="3" borderId="1" xfId="0" applyFont="1" applyFill="1" applyBorder="1" applyAlignment="1" applyProtection="1">
      <alignment horizontal="center"/>
      <protection hidden="1"/>
    </xf>
    <xf numFmtId="0" fontId="5" fillId="3" borderId="1" xfId="0" applyFont="1" applyFill="1" applyBorder="1" applyProtection="1">
      <protection hidden="1"/>
    </xf>
    <xf numFmtId="14" fontId="5" fillId="0" borderId="1" xfId="0" applyNumberFormat="1" applyFont="1" applyBorder="1" applyAlignment="1" applyProtection="1">
      <alignment horizontal="center"/>
      <protection locked="0" hidden="1"/>
    </xf>
    <xf numFmtId="0" fontId="5" fillId="0" borderId="1" xfId="0" applyFont="1" applyBorder="1" applyAlignment="1" applyProtection="1">
      <alignment horizontal="center"/>
      <protection locked="0" hidden="1"/>
    </xf>
    <xf numFmtId="0" fontId="5" fillId="3" borderId="7" xfId="0" applyFont="1" applyFill="1" applyBorder="1" applyAlignment="1" applyProtection="1">
      <alignment horizontal="center"/>
      <protection hidden="1"/>
    </xf>
    <xf numFmtId="0" fontId="6" fillId="2" borderId="6" xfId="0" applyFont="1" applyFill="1" applyBorder="1" applyProtection="1">
      <protection hidden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0" fillId="0" borderId="0" xfId="0" applyFont="1"/>
    <xf numFmtId="0" fontId="4" fillId="4" borderId="1" xfId="0" applyFont="1" applyFill="1" applyBorder="1" applyAlignment="1" applyProtection="1">
      <alignment horizontal="center" vertical="center" wrapText="1"/>
      <protection locked="0" hidden="1"/>
    </xf>
    <xf numFmtId="0" fontId="5" fillId="5" borderId="1" xfId="0" applyFont="1" applyFill="1" applyBorder="1" applyAlignment="1" applyProtection="1">
      <alignment horizontal="center"/>
      <protection locked="0" hidden="1"/>
    </xf>
    <xf numFmtId="0" fontId="6" fillId="0" borderId="1" xfId="0" applyFont="1" applyBorder="1" applyAlignment="1" applyProtection="1">
      <alignment horizontal="center"/>
      <protection locked="0" hidden="1"/>
    </xf>
    <xf numFmtId="0" fontId="5" fillId="5" borderId="1" xfId="0" applyFont="1" applyFill="1" applyBorder="1" applyAlignment="1" applyProtection="1">
      <alignment horizontal="center"/>
      <protection locked="0" hidden="1"/>
    </xf>
    <xf numFmtId="0" fontId="5" fillId="0" borderId="1" xfId="0" applyFont="1" applyBorder="1" applyAlignment="1" applyProtection="1">
      <alignment horizontal="center"/>
      <protection locked="0" hidden="1"/>
    </xf>
    <xf numFmtId="0" fontId="5" fillId="0" borderId="3" xfId="0" applyFont="1" applyBorder="1" applyAlignment="1" applyProtection="1">
      <alignment horizontal="center"/>
      <protection locked="0" hidden="1"/>
    </xf>
    <xf numFmtId="0" fontId="5" fillId="0" borderId="4" xfId="0" applyFont="1" applyBorder="1" applyAlignment="1" applyProtection="1">
      <alignment horizontal="center"/>
      <protection locked="0" hidden="1"/>
    </xf>
    <xf numFmtId="0" fontId="11" fillId="4" borderId="2" xfId="0" applyFont="1" applyFill="1" applyBorder="1" applyAlignment="1" applyProtection="1">
      <alignment horizontal="center" vertical="center"/>
      <protection locked="0" hidden="1"/>
    </xf>
    <xf numFmtId="0" fontId="11" fillId="4" borderId="3" xfId="0" applyFont="1" applyFill="1" applyBorder="1" applyAlignment="1" applyProtection="1">
      <alignment horizontal="center" vertical="center"/>
      <protection locked="0" hidden="1"/>
    </xf>
    <xf numFmtId="0" fontId="11" fillId="4" borderId="4" xfId="0" applyFont="1" applyFill="1" applyBorder="1" applyAlignment="1" applyProtection="1">
      <alignment horizontal="center" vertical="center"/>
      <protection locked="0" hidden="1"/>
    </xf>
    <xf numFmtId="0" fontId="4" fillId="0" borderId="1" xfId="0" applyFont="1" applyBorder="1" applyAlignment="1" applyProtection="1">
      <alignment horizontal="center"/>
      <protection locked="0" hidden="1"/>
    </xf>
    <xf numFmtId="0" fontId="7" fillId="0" borderId="2" xfId="0" applyFont="1" applyBorder="1" applyAlignment="1" applyProtection="1">
      <alignment horizontal="center" vertical="center"/>
      <protection locked="0" hidden="1"/>
    </xf>
    <xf numFmtId="0" fontId="7" fillId="0" borderId="3" xfId="0" applyFont="1" applyBorder="1" applyAlignment="1" applyProtection="1">
      <alignment horizontal="center" vertical="center"/>
      <protection locked="0" hidden="1"/>
    </xf>
    <xf numFmtId="0" fontId="7" fillId="0" borderId="4" xfId="0" applyFont="1" applyBorder="1" applyAlignment="1" applyProtection="1">
      <alignment horizontal="center" vertical="center"/>
      <protection locked="0" hidden="1"/>
    </xf>
    <xf numFmtId="0" fontId="4" fillId="0" borderId="2" xfId="0" applyFont="1" applyBorder="1" applyAlignment="1" applyProtection="1">
      <alignment horizontal="center"/>
      <protection locked="0" hidden="1"/>
    </xf>
    <xf numFmtId="0" fontId="4" fillId="0" borderId="3" xfId="0" applyFont="1" applyBorder="1" applyAlignment="1" applyProtection="1">
      <alignment horizontal="center"/>
      <protection locked="0" hidden="1"/>
    </xf>
    <xf numFmtId="0" fontId="4" fillId="0" borderId="4" xfId="0" applyFont="1" applyBorder="1" applyAlignment="1" applyProtection="1">
      <alignment horizontal="center"/>
      <protection locked="0" hidden="1"/>
    </xf>
    <xf numFmtId="0" fontId="6" fillId="0" borderId="1" xfId="0" applyFont="1" applyBorder="1" applyAlignment="1" applyProtection="1">
      <alignment horizontal="center" vertical="center"/>
      <protection locked="0" hidden="1"/>
    </xf>
    <xf numFmtId="0" fontId="5" fillId="0" borderId="1" xfId="0" applyFont="1" applyBorder="1" applyAlignment="1" applyProtection="1">
      <alignment horizontal="center" vertical="center"/>
      <protection locked="0" hidden="1"/>
    </xf>
    <xf numFmtId="0" fontId="6" fillId="2" borderId="8" xfId="0" applyFont="1" applyFill="1" applyBorder="1" applyAlignment="1" applyProtection="1">
      <alignment horizontal="center"/>
      <protection hidden="1"/>
    </xf>
    <xf numFmtId="0" fontId="6" fillId="2" borderId="9" xfId="0" applyFont="1" applyFill="1" applyBorder="1" applyAlignment="1" applyProtection="1">
      <alignment horizontal="center"/>
      <protection hidden="1"/>
    </xf>
    <xf numFmtId="0" fontId="9" fillId="0" borderId="5" xfId="0" applyFont="1" applyBorder="1" applyAlignment="1" applyProtection="1">
      <alignment horizontal="left" vertical="center" wrapText="1"/>
      <protection locked="0" hidden="1"/>
    </xf>
    <xf numFmtId="0" fontId="9" fillId="0" borderId="0" xfId="0" applyFont="1" applyAlignment="1" applyProtection="1">
      <alignment horizontal="left" vertical="center" wrapText="1"/>
      <protection locked="0" hidden="1"/>
    </xf>
    <xf numFmtId="0" fontId="5" fillId="3" borderId="1" xfId="0" applyFont="1" applyFill="1" applyBorder="1" applyAlignment="1" applyProtection="1">
      <alignment horizontal="center"/>
      <protection locked="0" hidden="1"/>
    </xf>
    <xf numFmtId="0" fontId="0" fillId="5" borderId="2" xfId="0" applyFill="1" applyBorder="1" applyAlignment="1" applyProtection="1">
      <alignment horizontal="center"/>
      <protection locked="0" hidden="1"/>
    </xf>
    <xf numFmtId="0" fontId="0" fillId="5" borderId="3" xfId="0" applyFill="1" applyBorder="1" applyAlignment="1" applyProtection="1">
      <alignment horizontal="center"/>
      <protection locked="0" hidden="1"/>
    </xf>
    <xf numFmtId="0" fontId="0" fillId="5" borderId="4" xfId="0" applyFill="1" applyBorder="1" applyAlignment="1" applyProtection="1">
      <alignment horizontal="center"/>
      <protection locked="0" hidden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zoomScaleNormal="100" workbookViewId="0">
      <selection activeCell="A2" sqref="A2:J2"/>
    </sheetView>
  </sheetViews>
  <sheetFormatPr defaultColWidth="9.140625" defaultRowHeight="15" x14ac:dyDescent="0.25"/>
  <cols>
    <col min="1" max="1" width="10.28515625" style="6" customWidth="1"/>
    <col min="2" max="2" width="15" style="6" customWidth="1"/>
    <col min="3" max="3" width="17.28515625" style="6" customWidth="1"/>
    <col min="4" max="4" width="11.42578125" style="7" customWidth="1"/>
    <col min="5" max="5" width="11.5703125" style="6" customWidth="1"/>
    <col min="6" max="6" width="9.28515625" style="6" customWidth="1"/>
    <col min="7" max="7" width="8" style="6" customWidth="1"/>
    <col min="8" max="8" width="11.140625" style="7" customWidth="1"/>
    <col min="9" max="9" width="10.7109375" style="6" customWidth="1"/>
    <col min="10" max="10" width="14.5703125" style="7" customWidth="1"/>
    <col min="11" max="16384" width="9.140625" style="6"/>
  </cols>
  <sheetData>
    <row r="1" spans="1:11" ht="6.75" customHeight="1" x14ac:dyDescent="0.25"/>
    <row r="2" spans="1:11" ht="22.5" customHeight="1" x14ac:dyDescent="0.25">
      <c r="A2" s="27" t="s">
        <v>46</v>
      </c>
      <c r="B2" s="28"/>
      <c r="C2" s="28"/>
      <c r="D2" s="28"/>
      <c r="E2" s="28"/>
      <c r="F2" s="28"/>
      <c r="G2" s="28"/>
      <c r="H2" s="28"/>
      <c r="I2" s="28"/>
      <c r="J2" s="29"/>
    </row>
    <row r="3" spans="1:11" ht="10.5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</row>
    <row r="4" spans="1:11" x14ac:dyDescent="0.25">
      <c r="A4" s="30" t="s">
        <v>13</v>
      </c>
      <c r="B4" s="30"/>
      <c r="C4" s="30"/>
      <c r="D4" s="30" t="s">
        <v>14</v>
      </c>
      <c r="E4" s="30"/>
      <c r="F4" s="30"/>
      <c r="G4" s="30" t="s">
        <v>15</v>
      </c>
      <c r="H4" s="30"/>
      <c r="I4" s="30" t="s">
        <v>16</v>
      </c>
      <c r="J4" s="30"/>
    </row>
    <row r="5" spans="1:11" ht="18" customHeight="1" x14ac:dyDescent="0.25">
      <c r="A5" s="22"/>
      <c r="B5" s="22"/>
      <c r="C5" s="22"/>
      <c r="D5" s="23" t="s">
        <v>24</v>
      </c>
      <c r="E5" s="23"/>
      <c r="F5" s="23"/>
      <c r="G5" s="24"/>
      <c r="H5" s="24"/>
      <c r="I5" s="25"/>
      <c r="J5" s="26"/>
    </row>
    <row r="6" spans="1:11" ht="11.2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</row>
    <row r="7" spans="1:11" x14ac:dyDescent="0.25">
      <c r="A7" s="30" t="s">
        <v>17</v>
      </c>
      <c r="B7" s="30"/>
      <c r="C7" s="30"/>
      <c r="D7" s="30" t="s">
        <v>18</v>
      </c>
      <c r="E7" s="30"/>
      <c r="F7" s="30"/>
      <c r="G7" s="34" t="s">
        <v>20</v>
      </c>
      <c r="H7" s="35"/>
      <c r="I7" s="35"/>
      <c r="J7" s="36"/>
    </row>
    <row r="8" spans="1:11" ht="20.25" customHeight="1" x14ac:dyDescent="0.25">
      <c r="A8" s="37"/>
      <c r="B8" s="37"/>
      <c r="C8" s="37"/>
      <c r="D8" s="38"/>
      <c r="E8" s="38"/>
      <c r="F8" s="38"/>
      <c r="G8" s="31"/>
      <c r="H8" s="32"/>
      <c r="I8" s="32"/>
      <c r="J8" s="33"/>
    </row>
    <row r="9" spans="1:11" ht="8.25" customHeight="1" x14ac:dyDescent="0.25">
      <c r="D9" s="6"/>
      <c r="H9" s="6"/>
      <c r="J9" s="6"/>
    </row>
    <row r="10" spans="1:11" x14ac:dyDescent="0.25">
      <c r="A10" s="30" t="s">
        <v>19</v>
      </c>
      <c r="B10" s="30"/>
      <c r="C10" s="24" t="s">
        <v>37</v>
      </c>
      <c r="D10" s="24"/>
      <c r="E10" s="43" t="s">
        <v>26</v>
      </c>
      <c r="F10" s="43"/>
      <c r="G10" s="43"/>
      <c r="H10" s="44" t="s">
        <v>36</v>
      </c>
      <c r="I10" s="45"/>
      <c r="J10" s="46"/>
    </row>
    <row r="11" spans="1:11" ht="14.25" customHeight="1" x14ac:dyDescent="0.25">
      <c r="D11" s="6"/>
      <c r="H11" s="6"/>
      <c r="J11" s="6"/>
    </row>
    <row r="12" spans="1:11" ht="28.5" customHeight="1" x14ac:dyDescent="0.25">
      <c r="A12" s="20" t="s">
        <v>0</v>
      </c>
      <c r="B12" s="20" t="s">
        <v>1</v>
      </c>
      <c r="C12" s="20" t="s">
        <v>33</v>
      </c>
      <c r="D12" s="20" t="s">
        <v>34</v>
      </c>
      <c r="E12" s="20" t="s">
        <v>5</v>
      </c>
      <c r="F12" s="20" t="s">
        <v>28</v>
      </c>
      <c r="G12" s="20" t="s">
        <v>2</v>
      </c>
      <c r="H12" s="20" t="s">
        <v>3</v>
      </c>
      <c r="I12" s="20" t="s">
        <v>4</v>
      </c>
      <c r="J12" s="20" t="s">
        <v>39</v>
      </c>
      <c r="K12" s="20" t="s">
        <v>12</v>
      </c>
    </row>
    <row r="13" spans="1:11" x14ac:dyDescent="0.25">
      <c r="A13" s="12"/>
      <c r="B13" s="13"/>
      <c r="C13" s="13"/>
      <c r="D13" s="21" t="s">
        <v>24</v>
      </c>
      <c r="E13" s="10">
        <f>VLOOKUP(D13,data!$A$4:$B$10,2,)</f>
        <v>0</v>
      </c>
      <c r="F13" s="13"/>
      <c r="G13" s="13"/>
      <c r="H13" s="13"/>
      <c r="I13" s="10">
        <f>IF(G13&gt;3,0,IF(OR(D13=data!$A$8,D13=data!$A$9),VLOOKUP(G13,data!$A$13:$B$15,2,),0))</f>
        <v>0</v>
      </c>
      <c r="J13" s="21" t="s">
        <v>24</v>
      </c>
      <c r="K13" s="11">
        <f>IF(D13="CoD",600,((F13)*E13+(H13-G13)*3+I13)*VLOOKUP(J13,data!$A$18:$B$23,2,FALSE))</f>
        <v>0</v>
      </c>
    </row>
    <row r="14" spans="1:11" x14ac:dyDescent="0.25">
      <c r="A14" s="12"/>
      <c r="B14" s="13"/>
      <c r="C14" s="13"/>
      <c r="D14" s="21" t="s">
        <v>24</v>
      </c>
      <c r="E14" s="10">
        <f>VLOOKUP(D14,data!$A$4:$B$10,2,)</f>
        <v>0</v>
      </c>
      <c r="F14" s="13"/>
      <c r="G14" s="13"/>
      <c r="H14" s="13"/>
      <c r="I14" s="10">
        <f>IF(G14&gt;3,0,IF(OR(D14=data!$A$8,D14=data!$A$9),VLOOKUP(G14,data!$A$13:$B$15,2,),0))</f>
        <v>0</v>
      </c>
      <c r="J14" s="21" t="s">
        <v>24</v>
      </c>
      <c r="K14" s="11">
        <f>IF(D14="CoD",600,((F14)*E14+(H14-G14)*3+I14)*VLOOKUP(J14,data!$A$18:$B$23,2,FALSE))</f>
        <v>0</v>
      </c>
    </row>
    <row r="15" spans="1:11" x14ac:dyDescent="0.25">
      <c r="A15" s="12"/>
      <c r="B15" s="13"/>
      <c r="C15" s="13"/>
      <c r="D15" s="21" t="s">
        <v>24</v>
      </c>
      <c r="E15" s="10">
        <f>VLOOKUP(D15,data!$A$4:$B$10,2,)</f>
        <v>0</v>
      </c>
      <c r="F15" s="13"/>
      <c r="G15" s="13"/>
      <c r="H15" s="13"/>
      <c r="I15" s="10">
        <f>IF(G15&gt;3,0,IF(OR(D15=data!$A$8,D15=data!$A$9),VLOOKUP(G15,data!$A$13:$B$15,2,),0))</f>
        <v>0</v>
      </c>
      <c r="J15" s="21" t="s">
        <v>24</v>
      </c>
      <c r="K15" s="11">
        <f>IF(D15="CoD",600,((F15)*E15+(H15-G15)*3+I15)*VLOOKUP(J15,data!$A$18:$B$23,2,FALSE))</f>
        <v>0</v>
      </c>
    </row>
    <row r="16" spans="1:11" x14ac:dyDescent="0.25">
      <c r="A16" s="12"/>
      <c r="B16" s="13"/>
      <c r="C16" s="13"/>
      <c r="D16" s="21" t="s">
        <v>24</v>
      </c>
      <c r="E16" s="10">
        <f>VLOOKUP(D16,data!$A$4:$B$10,2,)</f>
        <v>0</v>
      </c>
      <c r="F16" s="13"/>
      <c r="G16" s="13"/>
      <c r="H16" s="13"/>
      <c r="I16" s="10">
        <f>IF(G16&gt;3,0,IF(OR(D16=data!$A$8,D16=data!$A$9),VLOOKUP(G16,data!$A$13:$B$15,2,),0))</f>
        <v>0</v>
      </c>
      <c r="J16" s="21" t="s">
        <v>24</v>
      </c>
      <c r="K16" s="11">
        <f>IF(D16="CoD",600,((F16)*E16+(H16-G16)*3+I16)*VLOOKUP(J16,data!$A$18:$B$23,2,FALSE))</f>
        <v>0</v>
      </c>
    </row>
    <row r="17" spans="1:11" x14ac:dyDescent="0.25">
      <c r="A17" s="12"/>
      <c r="B17" s="13"/>
      <c r="C17" s="13"/>
      <c r="D17" s="21" t="s">
        <v>24</v>
      </c>
      <c r="E17" s="10">
        <f>VLOOKUP(D17,data!$A$4:$B$10,2,)</f>
        <v>0</v>
      </c>
      <c r="F17" s="13"/>
      <c r="G17" s="13"/>
      <c r="H17" s="13"/>
      <c r="I17" s="10">
        <f>IF(G17&gt;3,0,IF(OR(D17=data!$A$8,D17=data!$A$9),VLOOKUP(G17,data!$A$13:$B$15,2,),0))</f>
        <v>0</v>
      </c>
      <c r="J17" s="21" t="s">
        <v>24</v>
      </c>
      <c r="K17" s="11">
        <f>IF(D17="CoD",600,((F17)*E17+(H17-G17)*3+I17)*VLOOKUP(J17,data!$A$18:$B$23,2,FALSE))</f>
        <v>0</v>
      </c>
    </row>
    <row r="18" spans="1:11" x14ac:dyDescent="0.25">
      <c r="A18" s="12"/>
      <c r="B18" s="13"/>
      <c r="C18" s="13"/>
      <c r="D18" s="21" t="s">
        <v>24</v>
      </c>
      <c r="E18" s="10">
        <f>VLOOKUP(D18,data!$A$4:$B$10,2,)</f>
        <v>0</v>
      </c>
      <c r="F18" s="13"/>
      <c r="G18" s="13"/>
      <c r="H18" s="13"/>
      <c r="I18" s="10">
        <f>IF(G18&gt;3,0,IF(OR(D18=data!$A$8,D18=data!$A$9),VLOOKUP(G18,data!$A$13:$B$15,2,),0))</f>
        <v>0</v>
      </c>
      <c r="J18" s="21" t="s">
        <v>24</v>
      </c>
      <c r="K18" s="11">
        <f>IF(D18="CoD",600,((F18)*E18+(H18-G18)*3+I18)*VLOOKUP(J18,data!$A$18:$B$23,2,FALSE))</f>
        <v>0</v>
      </c>
    </row>
    <row r="19" spans="1:11" x14ac:dyDescent="0.25">
      <c r="A19" s="12"/>
      <c r="B19" s="13"/>
      <c r="C19" s="13"/>
      <c r="D19" s="21" t="s">
        <v>24</v>
      </c>
      <c r="E19" s="10">
        <f>VLOOKUP(D19,data!$A$4:$B$10,2,)</f>
        <v>0</v>
      </c>
      <c r="F19" s="13"/>
      <c r="G19" s="13"/>
      <c r="H19" s="13"/>
      <c r="I19" s="10">
        <f>IF(G19&gt;3,0,IF(OR(D19=data!$A$8,D19=data!$A$9),VLOOKUP(G19,data!$A$13:$B$15,2,),0))</f>
        <v>0</v>
      </c>
      <c r="J19" s="21" t="s">
        <v>24</v>
      </c>
      <c r="K19" s="11">
        <f>IF(D19="CoD",600,((F19)*E19+(H19-G19)*3+I19)*VLOOKUP(J19,data!$A$18:$B$23,2,FALSE))</f>
        <v>0</v>
      </c>
    </row>
    <row r="20" spans="1:11" x14ac:dyDescent="0.25">
      <c r="A20" s="12"/>
      <c r="B20" s="13"/>
      <c r="C20" s="13"/>
      <c r="D20" s="21" t="s">
        <v>24</v>
      </c>
      <c r="E20" s="10">
        <f>VLOOKUP(D20,data!$A$4:$B$10,2,)</f>
        <v>0</v>
      </c>
      <c r="F20" s="13"/>
      <c r="G20" s="13"/>
      <c r="H20" s="13"/>
      <c r="I20" s="10">
        <f>IF(G20&gt;3,0,IF(OR(D20=data!$A$8,D20=data!$A$9),VLOOKUP(G20,data!$A$13:$B$15,2,),0))</f>
        <v>0</v>
      </c>
      <c r="J20" s="21" t="s">
        <v>24</v>
      </c>
      <c r="K20" s="11">
        <f>IF(D20="CoD",600,((F20)*E20+(H20-G20)*3+I20)*VLOOKUP(J20,data!$A$18:$B$23,2,FALSE))</f>
        <v>0</v>
      </c>
    </row>
    <row r="21" spans="1:11" x14ac:dyDescent="0.25">
      <c r="A21" s="12"/>
      <c r="B21" s="13"/>
      <c r="C21" s="13"/>
      <c r="D21" s="21" t="s">
        <v>24</v>
      </c>
      <c r="E21" s="10">
        <f>VLOOKUP(D21,data!$A$4:$B$10,2,)</f>
        <v>0</v>
      </c>
      <c r="F21" s="13"/>
      <c r="G21" s="13"/>
      <c r="H21" s="13"/>
      <c r="I21" s="10">
        <f>IF(G21&gt;3,0,IF(OR(D21=data!$A$8,D21=data!$A$9),VLOOKUP(G21,data!$A$13:$B$15,2,),0))</f>
        <v>0</v>
      </c>
      <c r="J21" s="21" t="s">
        <v>24</v>
      </c>
      <c r="K21" s="11">
        <f>IF(D21="CoD",600,((F21)*E21+(H21-G21)*3+I21)*VLOOKUP(J21,data!$A$18:$B$23,2,FALSE))</f>
        <v>0</v>
      </c>
    </row>
    <row r="22" spans="1:11" x14ac:dyDescent="0.25">
      <c r="A22" s="12"/>
      <c r="B22" s="13"/>
      <c r="C22" s="13"/>
      <c r="D22" s="21" t="s">
        <v>24</v>
      </c>
      <c r="E22" s="10">
        <f>VLOOKUP(D22,data!$A$4:$B$10,2,)</f>
        <v>0</v>
      </c>
      <c r="F22" s="13"/>
      <c r="G22" s="13"/>
      <c r="H22" s="13"/>
      <c r="I22" s="10">
        <f>IF(G22&gt;3,0,IF(OR(D22=data!$A$8,D22=data!$A$9),VLOOKUP(G22,data!$A$13:$B$15,2,),0))</f>
        <v>0</v>
      </c>
      <c r="J22" s="21" t="s">
        <v>24</v>
      </c>
      <c r="K22" s="11">
        <f>IF(D22="CoD",600,((F22)*E22+(H22-G22)*3+I22)*VLOOKUP(J22,data!$A$18:$B$23,2,FALSE))</f>
        <v>0</v>
      </c>
    </row>
    <row r="23" spans="1:11" x14ac:dyDescent="0.25">
      <c r="A23" s="12"/>
      <c r="B23" s="13"/>
      <c r="C23" s="13"/>
      <c r="D23" s="21" t="s">
        <v>24</v>
      </c>
      <c r="E23" s="10">
        <f>VLOOKUP(D23,data!$A$4:$B$10,2,)</f>
        <v>0</v>
      </c>
      <c r="F23" s="13"/>
      <c r="G23" s="13"/>
      <c r="H23" s="13"/>
      <c r="I23" s="10">
        <f>IF(G23&gt;3,0,IF(OR(D23=data!$A$8,D23=data!$A$9),VLOOKUP(G23,data!$A$13:$B$15,2,),0))</f>
        <v>0</v>
      </c>
      <c r="J23" s="21" t="s">
        <v>24</v>
      </c>
      <c r="K23" s="11">
        <f>IF(D23="CoD",600,((F23)*E23+(H23-G23)*3+I23)*VLOOKUP(J23,data!$A$18:$B$23,2,FALSE))</f>
        <v>0</v>
      </c>
    </row>
    <row r="24" spans="1:11" x14ac:dyDescent="0.25">
      <c r="A24" s="12"/>
      <c r="B24" s="13"/>
      <c r="C24" s="13"/>
      <c r="D24" s="21" t="s">
        <v>24</v>
      </c>
      <c r="E24" s="10">
        <f>VLOOKUP(D24,data!$A$4:$B$10,2,)</f>
        <v>0</v>
      </c>
      <c r="F24" s="13"/>
      <c r="G24" s="13"/>
      <c r="H24" s="13"/>
      <c r="I24" s="10">
        <f>IF(G24&gt;3,0,IF(OR(D24=data!$A$8,D24=data!$A$9),VLOOKUP(G24,data!$A$13:$B$15,2,),0))</f>
        <v>0</v>
      </c>
      <c r="J24" s="21" t="s">
        <v>24</v>
      </c>
      <c r="K24" s="11">
        <f>IF(D24="CoD",600,((F24)*E24+(H24-G24)*3+I24)*VLOOKUP(J24,data!$A$18:$B$23,2,FALSE))</f>
        <v>0</v>
      </c>
    </row>
    <row r="25" spans="1:11" x14ac:dyDescent="0.25">
      <c r="A25" s="12"/>
      <c r="B25" s="13"/>
      <c r="C25" s="13"/>
      <c r="D25" s="21" t="s">
        <v>24</v>
      </c>
      <c r="E25" s="10">
        <f>VLOOKUP(D25,data!$A$4:$B$10,2,)</f>
        <v>0</v>
      </c>
      <c r="F25" s="13"/>
      <c r="G25" s="13"/>
      <c r="H25" s="13"/>
      <c r="I25" s="10">
        <f>IF(G25&gt;3,0,IF(OR(D25=data!$A$8,D25=data!$A$9),VLOOKUP(G25,data!$A$13:$B$15,2,),0))</f>
        <v>0</v>
      </c>
      <c r="J25" s="21" t="s">
        <v>24</v>
      </c>
      <c r="K25" s="11">
        <f>IF(D25="CoD",600,((F25)*E25+(H25-G25)*3+I25)*VLOOKUP(J25,data!$A$18:$B$23,2,FALSE))</f>
        <v>0</v>
      </c>
    </row>
    <row r="26" spans="1:11" x14ac:dyDescent="0.25">
      <c r="A26" s="12"/>
      <c r="B26" s="13"/>
      <c r="C26" s="13"/>
      <c r="D26" s="21" t="s">
        <v>24</v>
      </c>
      <c r="E26" s="10">
        <f>VLOOKUP(D26,data!$A$4:$B$10,2,)</f>
        <v>0</v>
      </c>
      <c r="F26" s="13"/>
      <c r="G26" s="13"/>
      <c r="H26" s="13"/>
      <c r="I26" s="10">
        <f>IF(G26&gt;3,0,IF(OR(D26=data!$A$8,D26=data!$A$9),VLOOKUP(G26,data!$A$13:$B$15,2,),0))</f>
        <v>0</v>
      </c>
      <c r="J26" s="21" t="s">
        <v>24</v>
      </c>
      <c r="K26" s="11">
        <f>IF(D26="CoD",600,((F26)*E26+(H26-G26)*3+I26)*VLOOKUP(J26,data!$A$18:$B$23,2,FALSE))</f>
        <v>0</v>
      </c>
    </row>
    <row r="27" spans="1:11" x14ac:dyDescent="0.25">
      <c r="A27" s="12"/>
      <c r="B27" s="13"/>
      <c r="C27" s="13"/>
      <c r="D27" s="21" t="s">
        <v>24</v>
      </c>
      <c r="E27" s="10">
        <f>VLOOKUP(D27,data!$A$4:$B$10,2,)</f>
        <v>0</v>
      </c>
      <c r="F27" s="13"/>
      <c r="G27" s="13"/>
      <c r="H27" s="13"/>
      <c r="I27" s="10">
        <f>IF(G27&gt;3,0,IF(OR(D27=data!$A$8,D27=data!$A$9),VLOOKUP(G27,data!$A$13:$B$15,2,),0))</f>
        <v>0</v>
      </c>
      <c r="J27" s="21" t="s">
        <v>24</v>
      </c>
      <c r="K27" s="11">
        <f>IF(D27="CoD",600,((F27)*E27+(H27-G27)*3+I27)*VLOOKUP(J27,data!$A$18:$B$23,2,FALSE))</f>
        <v>0</v>
      </c>
    </row>
    <row r="28" spans="1:11" x14ac:dyDescent="0.25">
      <c r="A28" s="12"/>
      <c r="B28" s="13"/>
      <c r="C28" s="13"/>
      <c r="D28" s="21" t="s">
        <v>24</v>
      </c>
      <c r="E28" s="10">
        <f>VLOOKUP(D28,data!$A$4:$B$10,2,)</f>
        <v>0</v>
      </c>
      <c r="F28" s="13"/>
      <c r="G28" s="13"/>
      <c r="H28" s="13"/>
      <c r="I28" s="10">
        <f>IF(G28&gt;3,0,IF(OR(D28=data!$A$8,D28=data!$A$9),VLOOKUP(G28,data!$A$13:$B$15,2,),0))</f>
        <v>0</v>
      </c>
      <c r="J28" s="21" t="s">
        <v>24</v>
      </c>
      <c r="K28" s="11">
        <f>IF(D28="CoD",600,((F28)*E28+(H28-G28)*3+I28)*VLOOKUP(J28,data!$A$18:$B$23,2,FALSE))</f>
        <v>0</v>
      </c>
    </row>
    <row r="29" spans="1:11" ht="15.75" thickBot="1" x14ac:dyDescent="0.3">
      <c r="A29" s="12"/>
      <c r="B29" s="13"/>
      <c r="C29" s="13"/>
      <c r="D29" s="21" t="s">
        <v>24</v>
      </c>
      <c r="E29" s="10">
        <f>VLOOKUP(D29,data!$A$4:$B$10,2,)</f>
        <v>0</v>
      </c>
      <c r="F29" s="13"/>
      <c r="G29" s="13"/>
      <c r="H29" s="13"/>
      <c r="I29" s="14">
        <f>IF(G29&gt;3,0,IF(OR(D29=data!$A$8,D29=data!$A$9),VLOOKUP(G29,data!$A$13:$B$15,2,),0))</f>
        <v>0</v>
      </c>
      <c r="J29" s="21" t="s">
        <v>24</v>
      </c>
      <c r="K29" s="11">
        <f>IF(D29="CoD",600,((F29)*E29+(H29-G29)*3+I29)*VLOOKUP(J29,data!$A$18:$B$23,2,FALSE))</f>
        <v>0</v>
      </c>
    </row>
    <row r="30" spans="1:11" ht="20.25" customHeight="1" thickBot="1" x14ac:dyDescent="0.3">
      <c r="A30" s="41" t="s">
        <v>25</v>
      </c>
      <c r="B30" s="41"/>
      <c r="C30" s="41"/>
      <c r="D30" s="41"/>
      <c r="E30" s="41"/>
      <c r="H30" s="6"/>
      <c r="I30" s="39" t="s">
        <v>38</v>
      </c>
      <c r="J30" s="40"/>
      <c r="K30" s="15">
        <f>SUM(K13:K29)</f>
        <v>0</v>
      </c>
    </row>
    <row r="31" spans="1:11" ht="15" customHeight="1" x14ac:dyDescent="0.25">
      <c r="A31" s="42"/>
      <c r="B31" s="42"/>
      <c r="C31" s="42"/>
      <c r="D31" s="42"/>
      <c r="E31" s="42"/>
    </row>
    <row r="32" spans="1:11" x14ac:dyDescent="0.25">
      <c r="A32" s="42"/>
      <c r="B32" s="42"/>
      <c r="C32" s="42"/>
      <c r="D32" s="42"/>
      <c r="E32" s="42"/>
    </row>
  </sheetData>
  <sheetProtection formatCells="0" formatColumns="0" formatRows="0" insertColumns="0" insertRows="0" insertHyperlinks="0" deleteColumns="0" deleteRows="0" sort="0" autoFilter="0" pivotTables="0"/>
  <mergeCells count="21">
    <mergeCell ref="I30:J30"/>
    <mergeCell ref="A30:E32"/>
    <mergeCell ref="A10:B10"/>
    <mergeCell ref="C10:D10"/>
    <mergeCell ref="E10:G10"/>
    <mergeCell ref="H10:J10"/>
    <mergeCell ref="G8:J8"/>
    <mergeCell ref="G7:J7"/>
    <mergeCell ref="A7:C7"/>
    <mergeCell ref="D7:F7"/>
    <mergeCell ref="A8:C8"/>
    <mergeCell ref="D8:F8"/>
    <mergeCell ref="A5:C5"/>
    <mergeCell ref="D5:F5"/>
    <mergeCell ref="G5:H5"/>
    <mergeCell ref="I5:J5"/>
    <mergeCell ref="A2:J2"/>
    <mergeCell ref="A4:C4"/>
    <mergeCell ref="D4:F4"/>
    <mergeCell ref="G4:H4"/>
    <mergeCell ref="I4:J4"/>
  </mergeCells>
  <pageMargins left="0.7" right="0.7" top="0.75" bottom="0.75" header="0.3" footer="0.3"/>
  <pageSetup paperSize="9" orientation="landscape" r:id="rId1"/>
  <headerFooter>
    <oddHeader>&amp;C&amp;"-,Kurzíva"&amp;K00-045Klub chovatelů Collií a Sheltií - Sportovní pes roku&amp;R&amp;"Aptos"&amp;10&amp;KFF0000 Interní / Internal&amp;1#_x000D_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data!$A$25:$A$28</xm:f>
          </x14:formula1>
          <xm:sqref>D5:F5</xm:sqref>
        </x14:dataValidation>
        <x14:dataValidation type="list" allowBlank="1" showInputMessage="1" showErrorMessage="1" xr:uid="{00000000-0002-0000-0000-000001000000}">
          <x14:formula1>
            <xm:f>data!$A$4:$A$10</xm:f>
          </x14:formula1>
          <xm:sqref>D13:D29</xm:sqref>
        </x14:dataValidation>
        <x14:dataValidation type="list" allowBlank="1" showInputMessage="1" showErrorMessage="1" xr:uid="{00000000-0002-0000-0000-000002000000}">
          <x14:formula1>
            <xm:f>data!$A$18:$A$23</xm:f>
          </x14:formula1>
          <xm:sqref>J13:J29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42</v>
      </c>
    </row>
    <row r="3" spans="1:1" x14ac:dyDescent="0.25">
      <c r="A3" t="s">
        <v>40</v>
      </c>
    </row>
  </sheetData>
  <pageMargins left="0.7" right="0.7" top="0.78740157499999996" bottom="0.78740157499999996" header="0.3" footer="0.3"/>
  <headerFooter>
    <oddHeader>&amp;R&amp;"Aptos"&amp;10&amp;KFF0000 Interní / Internal&amp;1#_x000D_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E28"/>
  <sheetViews>
    <sheetView workbookViewId="0">
      <selection activeCell="B7" sqref="B7"/>
    </sheetView>
  </sheetViews>
  <sheetFormatPr defaultRowHeight="15" x14ac:dyDescent="0.25"/>
  <cols>
    <col min="1" max="1" width="19.140625" customWidth="1"/>
    <col min="2" max="4" width="13.42578125" customWidth="1"/>
    <col min="5" max="5" width="15.7109375" customWidth="1"/>
    <col min="6" max="6" width="13" customWidth="1"/>
    <col min="7" max="7" width="19.7109375" customWidth="1"/>
    <col min="8" max="8" width="19.5703125" customWidth="1"/>
    <col min="9" max="9" width="16.140625" customWidth="1"/>
  </cols>
  <sheetData>
    <row r="3" spans="1:5" ht="15.75" x14ac:dyDescent="0.25">
      <c r="A3" s="1" t="s">
        <v>6</v>
      </c>
      <c r="B3" s="1" t="s">
        <v>7</v>
      </c>
    </row>
    <row r="4" spans="1:5" ht="15.75" x14ac:dyDescent="0.25">
      <c r="A4" s="2" t="s">
        <v>29</v>
      </c>
      <c r="B4" s="3">
        <v>1</v>
      </c>
    </row>
    <row r="5" spans="1:5" ht="15.75" x14ac:dyDescent="0.25">
      <c r="A5" s="2" t="s">
        <v>30</v>
      </c>
      <c r="B5" s="3">
        <v>2</v>
      </c>
    </row>
    <row r="6" spans="1:5" ht="23.25" x14ac:dyDescent="0.35">
      <c r="A6" s="2" t="s">
        <v>31</v>
      </c>
      <c r="B6" s="3">
        <v>3</v>
      </c>
      <c r="D6" s="19" t="s">
        <v>27</v>
      </c>
      <c r="E6" s="19"/>
    </row>
    <row r="7" spans="1:5" ht="19.5" customHeight="1" x14ac:dyDescent="0.35">
      <c r="A7" s="2" t="s">
        <v>45</v>
      </c>
      <c r="B7" s="3"/>
      <c r="D7" s="19"/>
      <c r="E7" s="19"/>
    </row>
    <row r="8" spans="1:5" ht="15.75" x14ac:dyDescent="0.25">
      <c r="A8" s="2" t="s">
        <v>32</v>
      </c>
      <c r="B8" s="3">
        <v>1</v>
      </c>
    </row>
    <row r="9" spans="1:5" ht="15.75" x14ac:dyDescent="0.25">
      <c r="A9" s="2" t="s">
        <v>43</v>
      </c>
      <c r="B9" s="3">
        <v>1.5</v>
      </c>
    </row>
    <row r="10" spans="1:5" ht="15.75" x14ac:dyDescent="0.25">
      <c r="A10" s="18" t="s">
        <v>24</v>
      </c>
      <c r="B10" s="17"/>
    </row>
    <row r="12" spans="1:5" ht="15.75" x14ac:dyDescent="0.25">
      <c r="A12" s="1" t="s">
        <v>8</v>
      </c>
      <c r="B12" s="1" t="s">
        <v>9</v>
      </c>
    </row>
    <row r="13" spans="1:5" ht="15.75" x14ac:dyDescent="0.25">
      <c r="A13" s="4">
        <v>1</v>
      </c>
      <c r="B13" s="3">
        <v>15</v>
      </c>
    </row>
    <row r="14" spans="1:5" ht="15.75" x14ac:dyDescent="0.25">
      <c r="A14" s="4">
        <v>2</v>
      </c>
      <c r="B14" s="3">
        <v>10</v>
      </c>
    </row>
    <row r="15" spans="1:5" ht="15.75" x14ac:dyDescent="0.25">
      <c r="A15" s="4">
        <v>3</v>
      </c>
      <c r="B15" s="3">
        <v>5</v>
      </c>
    </row>
    <row r="16" spans="1:5" ht="15.75" x14ac:dyDescent="0.25">
      <c r="A16" s="16"/>
      <c r="B16" s="17"/>
    </row>
    <row r="18" spans="1:2" ht="15.75" x14ac:dyDescent="0.25">
      <c r="A18" s="5" t="s">
        <v>41</v>
      </c>
      <c r="B18" s="3">
        <v>1</v>
      </c>
    </row>
    <row r="19" spans="1:2" ht="15.75" x14ac:dyDescent="0.25">
      <c r="A19" s="5" t="s">
        <v>10</v>
      </c>
      <c r="B19" s="3">
        <v>1.5</v>
      </c>
    </row>
    <row r="20" spans="1:2" ht="15.75" x14ac:dyDescent="0.25">
      <c r="A20" s="5" t="s">
        <v>35</v>
      </c>
      <c r="B20" s="3">
        <v>2</v>
      </c>
    </row>
    <row r="21" spans="1:2" ht="15.75" x14ac:dyDescent="0.25">
      <c r="A21" s="5" t="s">
        <v>44</v>
      </c>
      <c r="B21" s="3">
        <v>2.5</v>
      </c>
    </row>
    <row r="22" spans="1:2" ht="15.75" x14ac:dyDescent="0.25">
      <c r="A22" s="5" t="s">
        <v>11</v>
      </c>
      <c r="B22" s="3">
        <v>3</v>
      </c>
    </row>
    <row r="23" spans="1:2" ht="15.75" x14ac:dyDescent="0.25">
      <c r="A23" s="18" t="s">
        <v>24</v>
      </c>
      <c r="B23" s="17"/>
    </row>
    <row r="25" spans="1:2" x14ac:dyDescent="0.25">
      <c r="A25" t="s">
        <v>21</v>
      </c>
    </row>
    <row r="26" spans="1:2" x14ac:dyDescent="0.25">
      <c r="A26" t="s">
        <v>22</v>
      </c>
    </row>
    <row r="27" spans="1:2" x14ac:dyDescent="0.25">
      <c r="A27" t="s">
        <v>23</v>
      </c>
    </row>
    <row r="28" spans="1:2" x14ac:dyDescent="0.25">
      <c r="A28" t="s">
        <v>24</v>
      </c>
    </row>
  </sheetData>
  <pageMargins left="0.7" right="0.7" top="0.78740157499999996" bottom="0.78740157499999996" header="0.3" footer="0.3"/>
  <headerFooter>
    <oddHeader>&amp;R&amp;"Aptos"&amp;10&amp;KFF0000 Interní / Internal&amp;1#_x000D_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headerFooter>
    <oddHeader>&amp;R&amp;"Aptos"&amp;10&amp;KFF0000 Interní /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Přihláška</vt:lpstr>
      <vt:lpstr>Poznámky</vt:lpstr>
      <vt:lpstr>data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KUC490</dc:creator>
  <cp:lastModifiedBy>Žáková Helena</cp:lastModifiedBy>
  <dcterms:created xsi:type="dcterms:W3CDTF">2017-11-28T12:10:43Z</dcterms:created>
  <dcterms:modified xsi:type="dcterms:W3CDTF">2026-02-02T13:09:14Z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457a80-a913-4d39-bdf7-f6cf5ccab4cf_Enabled">
    <vt:lpwstr>true</vt:lpwstr>
  </property>
  <property fmtid="{D5CDD505-2E9C-101B-9397-08002B2CF9AE}" pid="3" name="MSIP_Label_33457a80-a913-4d39-bdf7-f6cf5ccab4cf_SetDate">
    <vt:lpwstr>2024-10-31T07:41:37Z</vt:lpwstr>
  </property>
  <property fmtid="{D5CDD505-2E9C-101B-9397-08002B2CF9AE}" pid="4" name="MSIP_Label_33457a80-a913-4d39-bdf7-f6cf5ccab4cf_Method">
    <vt:lpwstr>Privileged</vt:lpwstr>
  </property>
  <property fmtid="{D5CDD505-2E9C-101B-9397-08002B2CF9AE}" pid="5" name="MSIP_Label_33457a80-a913-4d39-bdf7-f6cf5ccab4cf_Name">
    <vt:lpwstr>Nechráněné</vt:lpwstr>
  </property>
  <property fmtid="{D5CDD505-2E9C-101B-9397-08002B2CF9AE}" pid="6" name="MSIP_Label_33457a80-a913-4d39-bdf7-f6cf5ccab4cf_SiteId">
    <vt:lpwstr>9cca307d-eed7-47e0-a567-a3b37ba0308b</vt:lpwstr>
  </property>
  <property fmtid="{D5CDD505-2E9C-101B-9397-08002B2CF9AE}" pid="7" name="MSIP_Label_33457a80-a913-4d39-bdf7-f6cf5ccab4cf_ActionId">
    <vt:lpwstr>ac82febd-5f4f-4a82-9e40-8a67ec1762d8</vt:lpwstr>
  </property>
  <property fmtid="{D5CDD505-2E9C-101B-9397-08002B2CF9AE}" pid="8" name="MSIP_Label_33457a80-a913-4d39-bdf7-f6cf5ccab4cf_ContentBits">
    <vt:lpwstr>0</vt:lpwstr>
  </property>
  <property fmtid="{D5CDD505-2E9C-101B-9397-08002B2CF9AE}" pid="9" name="MSIP_Label_efc42023-885b-415c-9dc0-840c9a46be57_Enabled">
    <vt:lpwstr>true</vt:lpwstr>
  </property>
  <property fmtid="{D5CDD505-2E9C-101B-9397-08002B2CF9AE}" pid="10" name="MSIP_Label_efc42023-885b-415c-9dc0-840c9a46be57_SetDate">
    <vt:lpwstr>2026-02-02T12:14:02Z</vt:lpwstr>
  </property>
  <property fmtid="{D5CDD505-2E9C-101B-9397-08002B2CF9AE}" pid="11" name="MSIP_Label_efc42023-885b-415c-9dc0-840c9a46be57_Method">
    <vt:lpwstr>Standard</vt:lpwstr>
  </property>
  <property fmtid="{D5CDD505-2E9C-101B-9397-08002B2CF9AE}" pid="12" name="MSIP_Label_efc42023-885b-415c-9dc0-840c9a46be57_Name">
    <vt:lpwstr>InterniInternal</vt:lpwstr>
  </property>
  <property fmtid="{D5CDD505-2E9C-101B-9397-08002B2CF9AE}" pid="13" name="MSIP_Label_efc42023-885b-415c-9dc0-840c9a46be57_SiteId">
    <vt:lpwstr>364a85f4-122c-4f80-a784-07cf5e31f112</vt:lpwstr>
  </property>
  <property fmtid="{D5CDD505-2E9C-101B-9397-08002B2CF9AE}" pid="14" name="MSIP_Label_efc42023-885b-415c-9dc0-840c9a46be57_ActionId">
    <vt:lpwstr>6d4acbe3-178d-4b8d-bf4a-96da252c4004</vt:lpwstr>
  </property>
  <property fmtid="{D5CDD505-2E9C-101B-9397-08002B2CF9AE}" pid="15" name="MSIP_Label_efc42023-885b-415c-9dc0-840c9a46be57_ContentBits">
    <vt:lpwstr>1</vt:lpwstr>
  </property>
  <property fmtid="{D5CDD505-2E9C-101B-9397-08002B2CF9AE}" pid="16" name="MSIP_Label_efc42023-885b-415c-9dc0-840c9a46be57_Tag">
    <vt:lpwstr>10, 3, 0, 1</vt:lpwstr>
  </property>
</Properties>
</file>