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SPR/"/>
    </mc:Choice>
  </mc:AlternateContent>
  <xr:revisionPtr revIDLastSave="40" documentId="8_{80080E9E-F3A3-4127-B7BB-6B097DBFB4AD}" xr6:coauthVersionLast="47" xr6:coauthVersionMax="47" xr10:uidLastSave="{DEF70B73-29DD-4E53-869D-15260F42FB2D}"/>
  <bookViews>
    <workbookView xWindow="-120" yWindow="-120" windowWidth="29040" windowHeight="15720" xr2:uid="{00000000-000D-0000-FFFF-FFFF00000000}"/>
  </bookViews>
  <sheets>
    <sheet name="Přihláška" sheetId="1" r:id="rId1"/>
    <sheet name="Poznámky" sheetId="2" r:id="rId2"/>
    <sheet name="data" sheetId="4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13" i="1"/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14" i="1"/>
  <c r="J14" i="1" s="1"/>
  <c r="D15" i="1"/>
  <c r="D16" i="1"/>
  <c r="D17" i="1"/>
  <c r="D18" i="1"/>
  <c r="D19" i="1"/>
  <c r="D20" i="1"/>
  <c r="D21" i="1"/>
  <c r="D22" i="1"/>
  <c r="D23" i="1"/>
  <c r="D24" i="1"/>
  <c r="D25" i="1"/>
  <c r="D26" i="1"/>
  <c r="D13" i="1"/>
  <c r="J27" i="1"/>
  <c r="J13" i="1" l="1"/>
  <c r="J56" i="1"/>
  <c r="J48" i="1"/>
  <c r="J40" i="1"/>
  <c r="J32" i="1"/>
  <c r="J59" i="1"/>
  <c r="J51" i="1"/>
  <c r="J43" i="1"/>
  <c r="J35" i="1"/>
  <c r="J54" i="1"/>
  <c r="J46" i="1"/>
  <c r="J38" i="1"/>
  <c r="J30" i="1"/>
  <c r="J28" i="1"/>
  <c r="J61" i="1"/>
  <c r="J36" i="1"/>
  <c r="J45" i="1"/>
  <c r="J37" i="1"/>
  <c r="J52" i="1"/>
  <c r="J31" i="1"/>
  <c r="J55" i="1"/>
  <c r="J47" i="1"/>
  <c r="J39" i="1"/>
  <c r="J58" i="1"/>
  <c r="J50" i="1"/>
  <c r="J42" i="1"/>
  <c r="J34" i="1"/>
  <c r="J53" i="1"/>
  <c r="J29" i="1"/>
  <c r="J60" i="1"/>
  <c r="J44" i="1"/>
  <c r="J57" i="1"/>
  <c r="J49" i="1"/>
  <c r="J41" i="1"/>
  <c r="J33" i="1"/>
  <c r="J25" i="1"/>
  <c r="J23" i="1"/>
  <c r="J21" i="1"/>
  <c r="J20" i="1"/>
  <c r="J19" i="1"/>
  <c r="J26" i="1"/>
  <c r="J24" i="1"/>
  <c r="J22" i="1"/>
  <c r="J18" i="1"/>
  <c r="J17" i="1"/>
  <c r="J16" i="1"/>
  <c r="J15" i="1"/>
  <c r="J62" i="1" l="1"/>
</calcChain>
</file>

<file path=xl/sharedStrings.xml><?xml version="1.0" encoding="utf-8"?>
<sst xmlns="http://schemas.openxmlformats.org/spreadsheetml/2006/main" count="146" uniqueCount="45">
  <si>
    <t>Typ běhu</t>
  </si>
  <si>
    <t>Datum</t>
  </si>
  <si>
    <t>Místo</t>
  </si>
  <si>
    <t>Trestné body</t>
  </si>
  <si>
    <t>Pořadí</t>
  </si>
  <si>
    <t>Počet startujícíh</t>
  </si>
  <si>
    <t>Bonus za umístění</t>
  </si>
  <si>
    <t>Koeficient</t>
  </si>
  <si>
    <t>Typ</t>
  </si>
  <si>
    <t>Koeficient K</t>
  </si>
  <si>
    <t>Umístění v závodu</t>
  </si>
  <si>
    <t>Body</t>
  </si>
  <si>
    <t>ME mládeže</t>
  </si>
  <si>
    <t>MS</t>
  </si>
  <si>
    <t>Body celkem</t>
  </si>
  <si>
    <t>Jméno psa</t>
  </si>
  <si>
    <t>Plemeno</t>
  </si>
  <si>
    <t>Číslo zápisu</t>
  </si>
  <si>
    <t>Datum narození</t>
  </si>
  <si>
    <t>Jméno majitele psa</t>
  </si>
  <si>
    <t>Členské číslo</t>
  </si>
  <si>
    <t>Legenda</t>
  </si>
  <si>
    <t>Jméno psovoda/ů</t>
  </si>
  <si>
    <t>Kolie dlouhosrstá</t>
  </si>
  <si>
    <t>Kolie krátkosrstá</t>
  </si>
  <si>
    <t>Šeltie</t>
  </si>
  <si>
    <t>Nevybráno</t>
  </si>
  <si>
    <t>V případě nedostatečného počtu řádků, další vložte tak, že levým tlačítkem myši vyberete jeden či více řádků a  pravým tlačítkem vyberete možnost vložit buňky.</t>
  </si>
  <si>
    <t>Označení běhu</t>
  </si>
  <si>
    <t>nevyplňuj - vyplní se samo!!!</t>
  </si>
  <si>
    <t>!!!ZDE NIC NEPSAT A NIC NEMAZAT!!!</t>
  </si>
  <si>
    <t>MR všech plemen</t>
  </si>
  <si>
    <t>vyber možnost</t>
  </si>
  <si>
    <t>SOUČET BODŮ</t>
  </si>
  <si>
    <t>vyplň</t>
  </si>
  <si>
    <t>Ostatní</t>
  </si>
  <si>
    <t>Za mistrovské běhy se považují jen běhy, které se započítávají do celkových výsledků. Tzn. netýká se to zkošukových běhů, i když byly součástí MCR kolií a šeltií. Tyto zkoušky jsou brány jako "Ostatní "</t>
  </si>
  <si>
    <t>Pokud vám vyjdou za běh body v záporných číslech, tento běh z přihlášky smažte.</t>
  </si>
  <si>
    <t xml:space="preserve">Pokud si nejste něčím jisti, vyplňte přihlášku dle svého uvážení a do zprávy emailu napište garantovi o jakou nejistotu se jedná. </t>
  </si>
  <si>
    <t>H1</t>
  </si>
  <si>
    <t>H2</t>
  </si>
  <si>
    <t>H3</t>
  </si>
  <si>
    <t>MR plemene</t>
  </si>
  <si>
    <t>Open</t>
  </si>
  <si>
    <t>SPORTOVNÍ PES ROKU 2025 - přihláška do kategorie HOOPERS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</si>
</sst>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4"/>
      <name val="Arial"/>
      <family val="2"/>
      <charset val="238"/>
    </font>
    <font>
      <b/>
      <sz val="11"/>
      <color rgb="FF0070C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14" fontId="5" fillId="0" borderId="1" xfId="0" applyNumberFormat="1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6" fillId="2" borderId="6" xfId="0" applyFont="1" applyFill="1" applyBorder="1" applyProtection="1">
      <protection hidden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5" fillId="4" borderId="1" xfId="0" applyFont="1" applyFill="1" applyBorder="1" applyAlignment="1" applyProtection="1">
      <alignment horizontal="center"/>
      <protection locked="0" hidden="1"/>
    </xf>
    <xf numFmtId="0" fontId="4" fillId="5" borderId="1" xfId="0" applyFont="1" applyFill="1" applyBorder="1" applyAlignment="1" applyProtection="1">
      <alignment horizontal="center" vertical="center" wrapText="1"/>
      <protection locked="0" hidden="1"/>
    </xf>
    <xf numFmtId="0" fontId="6" fillId="2" borderId="7" xfId="0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horizontal="left" vertical="center" wrapText="1"/>
      <protection locked="0" hidden="1"/>
    </xf>
    <xf numFmtId="0" fontId="4" fillId="0" borderId="1" xfId="0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5" fillId="3" borderId="1" xfId="0" applyFont="1" applyFill="1" applyBorder="1" applyAlignment="1" applyProtection="1">
      <alignment horizontal="center"/>
      <protection locked="0" hidden="1"/>
    </xf>
    <xf numFmtId="0" fontId="0" fillId="4" borderId="2" xfId="0" applyFill="1" applyBorder="1" applyAlignment="1" applyProtection="1">
      <alignment horizontal="center"/>
      <protection locked="0" hidden="1"/>
    </xf>
    <xf numFmtId="0" fontId="0" fillId="4" borderId="3" xfId="0" applyFill="1" applyBorder="1" applyAlignment="1" applyProtection="1">
      <alignment horizontal="center"/>
      <protection locked="0" hidden="1"/>
    </xf>
    <xf numFmtId="0" fontId="0" fillId="4" borderId="4" xfId="0" applyFill="1" applyBorder="1" applyAlignment="1" applyProtection="1">
      <alignment horizontal="center"/>
      <protection locked="0"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7" fillId="0" borderId="3" xfId="0" applyFont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/>
      <protection locked="0" hidden="1"/>
    </xf>
    <xf numFmtId="0" fontId="4" fillId="0" borderId="3" xfId="0" applyFont="1" applyBorder="1" applyAlignment="1" applyProtection="1">
      <alignment horizontal="center"/>
      <protection locked="0" hidden="1"/>
    </xf>
    <xf numFmtId="0" fontId="4" fillId="0" borderId="4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/>
      <protection locked="0" hidden="1"/>
    </xf>
    <xf numFmtId="0" fontId="5" fillId="4" borderId="1" xfId="0" applyFont="1" applyFill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11" fillId="5" borderId="2" xfId="0" applyFont="1" applyFill="1" applyBorder="1" applyAlignment="1" applyProtection="1">
      <alignment horizontal="center" vertical="center"/>
      <protection locked="0" hidden="1"/>
    </xf>
    <xf numFmtId="0" fontId="11" fillId="5" borderId="3" xfId="0" applyFont="1" applyFill="1" applyBorder="1" applyAlignment="1" applyProtection="1">
      <alignment horizontal="center" vertical="center"/>
      <protection locked="0" hidden="1"/>
    </xf>
    <xf numFmtId="0" fontId="11" fillId="5" borderId="4" xfId="0" applyFont="1" applyFill="1" applyBorder="1" applyAlignment="1" applyProtection="1">
      <alignment horizontal="center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Normal="100" zoomScalePageLayoutView="90" workbookViewId="0">
      <selection activeCell="F14" sqref="F14"/>
    </sheetView>
  </sheetViews>
  <sheetFormatPr defaultColWidth="9.140625" defaultRowHeight="15" x14ac:dyDescent="0.25"/>
  <cols>
    <col min="1" max="1" width="12.140625" style="6" customWidth="1"/>
    <col min="2" max="2" width="18.140625" style="6" customWidth="1"/>
    <col min="3" max="3" width="11.42578125" style="6" customWidth="1"/>
    <col min="4" max="4" width="11.42578125" style="7" customWidth="1"/>
    <col min="5" max="5" width="9.5703125" style="6" customWidth="1"/>
    <col min="6" max="6" width="7.85546875" style="6" customWidth="1"/>
    <col min="7" max="7" width="13.42578125" style="6" customWidth="1"/>
    <col min="8" max="8" width="11.140625" style="7" customWidth="1"/>
    <col min="9" max="9" width="18.42578125" style="6" customWidth="1"/>
    <col min="10" max="10" width="16.140625" style="7" customWidth="1"/>
    <col min="11" max="16384" width="9.140625" style="6"/>
  </cols>
  <sheetData>
    <row r="1" spans="1:10" ht="6.75" customHeight="1" x14ac:dyDescent="0.25"/>
    <row r="2" spans="1:10" ht="22.5" customHeight="1" x14ac:dyDescent="0.25">
      <c r="A2" s="43" t="s">
        <v>44</v>
      </c>
      <c r="B2" s="44"/>
      <c r="C2" s="44"/>
      <c r="D2" s="44"/>
      <c r="E2" s="44"/>
      <c r="F2" s="44"/>
      <c r="G2" s="44"/>
      <c r="H2" s="44"/>
      <c r="I2" s="44"/>
      <c r="J2" s="45"/>
    </row>
    <row r="3" spans="1:10" ht="10.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x14ac:dyDescent="0.25">
      <c r="A4" s="25" t="s">
        <v>15</v>
      </c>
      <c r="B4" s="25"/>
      <c r="C4" s="25"/>
      <c r="D4" s="25" t="s">
        <v>16</v>
      </c>
      <c r="E4" s="25"/>
      <c r="F4" s="25"/>
      <c r="G4" s="25" t="s">
        <v>17</v>
      </c>
      <c r="H4" s="25"/>
      <c r="I4" s="25" t="s">
        <v>18</v>
      </c>
      <c r="J4" s="25"/>
    </row>
    <row r="5" spans="1:10" ht="18" customHeight="1" x14ac:dyDescent="0.25">
      <c r="A5" s="39"/>
      <c r="B5" s="39"/>
      <c r="C5" s="39"/>
      <c r="D5" s="40" t="s">
        <v>26</v>
      </c>
      <c r="E5" s="40"/>
      <c r="F5" s="40"/>
      <c r="G5" s="26"/>
      <c r="H5" s="26"/>
      <c r="I5" s="41"/>
      <c r="J5" s="42"/>
    </row>
    <row r="6" spans="1:10" ht="11.2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A7" s="25" t="s">
        <v>19</v>
      </c>
      <c r="B7" s="25"/>
      <c r="C7" s="25"/>
      <c r="D7" s="25" t="s">
        <v>20</v>
      </c>
      <c r="E7" s="25"/>
      <c r="F7" s="25"/>
      <c r="G7" s="34" t="s">
        <v>22</v>
      </c>
      <c r="H7" s="35"/>
      <c r="I7" s="35"/>
      <c r="J7" s="36"/>
    </row>
    <row r="8" spans="1:10" ht="20.25" customHeight="1" x14ac:dyDescent="0.25">
      <c r="A8" s="37"/>
      <c r="B8" s="37"/>
      <c r="C8" s="37"/>
      <c r="D8" s="38"/>
      <c r="E8" s="38"/>
      <c r="F8" s="38"/>
      <c r="G8" s="31"/>
      <c r="H8" s="32"/>
      <c r="I8" s="32"/>
      <c r="J8" s="33"/>
    </row>
    <row r="9" spans="1:10" ht="8.25" customHeight="1" x14ac:dyDescent="0.25">
      <c r="D9" s="6"/>
      <c r="H9" s="6"/>
      <c r="J9" s="6"/>
    </row>
    <row r="10" spans="1:10" x14ac:dyDescent="0.25">
      <c r="A10" s="25" t="s">
        <v>21</v>
      </c>
      <c r="B10" s="25"/>
      <c r="C10" s="26" t="s">
        <v>34</v>
      </c>
      <c r="D10" s="26"/>
      <c r="E10" s="27" t="s">
        <v>29</v>
      </c>
      <c r="F10" s="27"/>
      <c r="G10" s="27"/>
      <c r="H10" s="28" t="s">
        <v>32</v>
      </c>
      <c r="I10" s="29"/>
      <c r="J10" s="30"/>
    </row>
    <row r="11" spans="1:10" ht="14.25" customHeight="1" x14ac:dyDescent="0.25">
      <c r="D11" s="6"/>
      <c r="H11" s="6"/>
      <c r="J11" s="6"/>
    </row>
    <row r="12" spans="1:10" ht="28.5" customHeight="1" x14ac:dyDescent="0.25">
      <c r="A12" s="20" t="s">
        <v>1</v>
      </c>
      <c r="B12" s="20" t="s">
        <v>2</v>
      </c>
      <c r="C12" s="20" t="s">
        <v>28</v>
      </c>
      <c r="D12" s="20" t="s">
        <v>7</v>
      </c>
      <c r="E12" s="20" t="s">
        <v>3</v>
      </c>
      <c r="F12" s="20" t="s">
        <v>4</v>
      </c>
      <c r="G12" s="20" t="s">
        <v>5</v>
      </c>
      <c r="H12" s="20" t="s">
        <v>6</v>
      </c>
      <c r="I12" s="20" t="s">
        <v>0</v>
      </c>
      <c r="J12" s="20" t="s">
        <v>14</v>
      </c>
    </row>
    <row r="13" spans="1:10" x14ac:dyDescent="0.25">
      <c r="A13" s="12"/>
      <c r="B13" s="13"/>
      <c r="C13" s="19" t="s">
        <v>26</v>
      </c>
      <c r="D13" s="10">
        <f>VLOOKUP(C13,data!$A$4:$B$10,2,)</f>
        <v>0</v>
      </c>
      <c r="E13" s="13"/>
      <c r="F13" s="13"/>
      <c r="G13" s="13"/>
      <c r="H13" s="10">
        <f>IF(OR(ISBLANK(F13),F13&gt;3),0,VLOOKUP(F13,data!$A$13:$B$15,2,FALSE))</f>
        <v>0</v>
      </c>
      <c r="I13" s="19" t="s">
        <v>26</v>
      </c>
      <c r="J13" s="11">
        <f>((15-E13)*D13+G13-F13+H13)*VLOOKUP(I13,data!$A$18:$B$23,2,)</f>
        <v>0</v>
      </c>
    </row>
    <row r="14" spans="1:10" x14ac:dyDescent="0.25">
      <c r="A14" s="12"/>
      <c r="B14" s="13"/>
      <c r="C14" s="19" t="s">
        <v>26</v>
      </c>
      <c r="D14" s="10">
        <f>VLOOKUP(C14,data!$A$4:$B$10,2,)</f>
        <v>0</v>
      </c>
      <c r="E14" s="13"/>
      <c r="F14" s="13"/>
      <c r="G14" s="13"/>
      <c r="H14" s="10">
        <f>IF(OR(ISBLANK(F14),F14&gt;3),0,VLOOKUP(F14,data!$A$13:$B$15,2,FALSE))</f>
        <v>0</v>
      </c>
      <c r="I14" s="19" t="s">
        <v>26</v>
      </c>
      <c r="J14" s="11">
        <f>((15-E14)*D14+G14-F14+H14)*VLOOKUP(I14,data!$A$18:$B$23,2,)</f>
        <v>0</v>
      </c>
    </row>
    <row r="15" spans="1:10" x14ac:dyDescent="0.25">
      <c r="A15" s="12"/>
      <c r="B15" s="13"/>
      <c r="C15" s="19" t="s">
        <v>26</v>
      </c>
      <c r="D15" s="10">
        <f>VLOOKUP(C15,data!$A$4:$B$10,2,)</f>
        <v>0</v>
      </c>
      <c r="E15" s="13"/>
      <c r="F15" s="13"/>
      <c r="G15" s="13"/>
      <c r="H15" s="10">
        <f>IF(OR(ISBLANK(F15),F15&gt;3),0,VLOOKUP(F15,data!$A$13:$B$15,2,FALSE))</f>
        <v>0</v>
      </c>
      <c r="I15" s="19" t="s">
        <v>26</v>
      </c>
      <c r="J15" s="11">
        <f>((15-E15)*D15+G15-F15+H15)*VLOOKUP(I15,data!$A$18:$B$23,2,)</f>
        <v>0</v>
      </c>
    </row>
    <row r="16" spans="1:10" x14ac:dyDescent="0.25">
      <c r="A16" s="12"/>
      <c r="B16" s="13"/>
      <c r="C16" s="19" t="s">
        <v>26</v>
      </c>
      <c r="D16" s="10">
        <f>VLOOKUP(C16,data!$A$4:$B$10,2,)</f>
        <v>0</v>
      </c>
      <c r="E16" s="13"/>
      <c r="F16" s="13"/>
      <c r="G16" s="13"/>
      <c r="H16" s="10">
        <f>IF(OR(ISBLANK(F16),F16&gt;3),0,VLOOKUP(F16,data!$A$13:$B$15,2,FALSE))</f>
        <v>0</v>
      </c>
      <c r="I16" s="19" t="s">
        <v>26</v>
      </c>
      <c r="J16" s="11">
        <f>((15-E16)*D16+G16-F16+H16)*VLOOKUP(I16,data!$A$18:$B$23,2,)</f>
        <v>0</v>
      </c>
    </row>
    <row r="17" spans="1:10" x14ac:dyDescent="0.25">
      <c r="A17" s="12"/>
      <c r="B17" s="13"/>
      <c r="C17" s="19" t="s">
        <v>26</v>
      </c>
      <c r="D17" s="10">
        <f>VLOOKUP(C17,data!$A$4:$B$10,2,)</f>
        <v>0</v>
      </c>
      <c r="E17" s="13"/>
      <c r="F17" s="13"/>
      <c r="G17" s="13"/>
      <c r="H17" s="10">
        <f>IF(OR(ISBLANK(F17),F17&gt;3),0,VLOOKUP(F17,data!$A$13:$B$15,2,FALSE))</f>
        <v>0</v>
      </c>
      <c r="I17" s="19" t="s">
        <v>26</v>
      </c>
      <c r="J17" s="11">
        <f>((15-E17)*D17+G17-F17+H17)*VLOOKUP(I17,data!$A$18:$B$23,2,)</f>
        <v>0</v>
      </c>
    </row>
    <row r="18" spans="1:10" x14ac:dyDescent="0.25">
      <c r="A18" s="12"/>
      <c r="B18" s="13"/>
      <c r="C18" s="19" t="s">
        <v>26</v>
      </c>
      <c r="D18" s="10">
        <f>VLOOKUP(C18,data!$A$4:$B$10,2,)</f>
        <v>0</v>
      </c>
      <c r="E18" s="13"/>
      <c r="F18" s="13"/>
      <c r="G18" s="13"/>
      <c r="H18" s="10">
        <f>IF(OR(ISBLANK(F18),F18&gt;3),0,VLOOKUP(F18,data!$A$13:$B$15,2,FALSE))</f>
        <v>0</v>
      </c>
      <c r="I18" s="19" t="s">
        <v>26</v>
      </c>
      <c r="J18" s="11">
        <f>((15-E18)*D18+G18-F18+H18)*VLOOKUP(I18,data!$A$18:$B$23,2,)</f>
        <v>0</v>
      </c>
    </row>
    <row r="19" spans="1:10" x14ac:dyDescent="0.25">
      <c r="A19" s="12"/>
      <c r="B19" s="13"/>
      <c r="C19" s="19" t="s">
        <v>26</v>
      </c>
      <c r="D19" s="10">
        <f>VLOOKUP(C19,data!$A$4:$B$10,2,)</f>
        <v>0</v>
      </c>
      <c r="E19" s="13"/>
      <c r="F19" s="13"/>
      <c r="G19" s="13"/>
      <c r="H19" s="10">
        <f>IF(OR(ISBLANK(F19),F19&gt;3),0,VLOOKUP(F19,data!$A$13:$B$15,2,FALSE))</f>
        <v>0</v>
      </c>
      <c r="I19" s="19" t="s">
        <v>26</v>
      </c>
      <c r="J19" s="11">
        <f>((15-E19)*D19+G19-F19+H19)*VLOOKUP(I19,data!$A$18:$B$23,2,)</f>
        <v>0</v>
      </c>
    </row>
    <row r="20" spans="1:10" x14ac:dyDescent="0.25">
      <c r="A20" s="12"/>
      <c r="B20" s="13"/>
      <c r="C20" s="19" t="s">
        <v>26</v>
      </c>
      <c r="D20" s="10">
        <f>VLOOKUP(C20,data!$A$4:$B$10,2,)</f>
        <v>0</v>
      </c>
      <c r="E20" s="13"/>
      <c r="F20" s="13"/>
      <c r="G20" s="13"/>
      <c r="H20" s="10">
        <f>IF(OR(ISBLANK(F20),F20&gt;3),0,VLOOKUP(F20,data!$A$13:$B$15,2,FALSE))</f>
        <v>0</v>
      </c>
      <c r="I20" s="19" t="s">
        <v>26</v>
      </c>
      <c r="J20" s="11">
        <f>((15-E20)*D20+G20-F20+H20)*VLOOKUP(I20,data!$A$18:$B$23,2,)</f>
        <v>0</v>
      </c>
    </row>
    <row r="21" spans="1:10" x14ac:dyDescent="0.25">
      <c r="A21" s="12"/>
      <c r="B21" s="13"/>
      <c r="C21" s="19" t="s">
        <v>26</v>
      </c>
      <c r="D21" s="10">
        <f>VLOOKUP(C21,data!$A$4:$B$10,2,)</f>
        <v>0</v>
      </c>
      <c r="E21" s="13"/>
      <c r="F21" s="13"/>
      <c r="G21" s="13"/>
      <c r="H21" s="10">
        <f>IF(OR(ISBLANK(F21),F21&gt;3),0,VLOOKUP(F21,data!$A$13:$B$15,2,FALSE))</f>
        <v>0</v>
      </c>
      <c r="I21" s="19" t="s">
        <v>26</v>
      </c>
      <c r="J21" s="11">
        <f>((15-E21)*D21+G21-F21+H21)*VLOOKUP(I21,data!$A$18:$B$23,2,)</f>
        <v>0</v>
      </c>
    </row>
    <row r="22" spans="1:10" x14ac:dyDescent="0.25">
      <c r="A22" s="12"/>
      <c r="B22" s="13"/>
      <c r="C22" s="19" t="s">
        <v>26</v>
      </c>
      <c r="D22" s="10">
        <f>VLOOKUP(C22,data!$A$4:$B$10,2,)</f>
        <v>0</v>
      </c>
      <c r="E22" s="13"/>
      <c r="F22" s="13"/>
      <c r="G22" s="13"/>
      <c r="H22" s="10">
        <f>IF(OR(ISBLANK(F22),F22&gt;3),0,VLOOKUP(F22,data!$A$13:$B$15,2,FALSE))</f>
        <v>0</v>
      </c>
      <c r="I22" s="19" t="s">
        <v>26</v>
      </c>
      <c r="J22" s="11">
        <f>((15-E22)*D22+G22-F22+H22)*VLOOKUP(I22,data!$A$18:$B$23,2,)</f>
        <v>0</v>
      </c>
    </row>
    <row r="23" spans="1:10" x14ac:dyDescent="0.25">
      <c r="A23" s="12"/>
      <c r="B23" s="13"/>
      <c r="C23" s="19" t="s">
        <v>26</v>
      </c>
      <c r="D23" s="10">
        <f>VLOOKUP(C23,data!$A$4:$B$10,2,)</f>
        <v>0</v>
      </c>
      <c r="E23" s="13"/>
      <c r="F23" s="13"/>
      <c r="G23" s="13"/>
      <c r="H23" s="10">
        <f>IF(OR(ISBLANK(F23),F23&gt;3),0,VLOOKUP(F23,data!$A$13:$B$15,2,FALSE))</f>
        <v>0</v>
      </c>
      <c r="I23" s="19" t="s">
        <v>26</v>
      </c>
      <c r="J23" s="11">
        <f>((15-E23)*D23+G23-F23+H23)*VLOOKUP(I23,data!$A$18:$B$23,2,)</f>
        <v>0</v>
      </c>
    </row>
    <row r="24" spans="1:10" x14ac:dyDescent="0.25">
      <c r="A24" s="12"/>
      <c r="B24" s="13"/>
      <c r="C24" s="19" t="s">
        <v>26</v>
      </c>
      <c r="D24" s="10">
        <f>VLOOKUP(C24,data!$A$4:$B$10,2,)</f>
        <v>0</v>
      </c>
      <c r="E24" s="13"/>
      <c r="F24" s="13"/>
      <c r="G24" s="13"/>
      <c r="H24" s="10">
        <f>IF(OR(ISBLANK(F24),F24&gt;3),0,VLOOKUP(F24,data!$A$13:$B$15,2,FALSE))</f>
        <v>0</v>
      </c>
      <c r="I24" s="19" t="s">
        <v>26</v>
      </c>
      <c r="J24" s="11">
        <f>((15-E24)*D24+G24-F24+H24)*VLOOKUP(I24,data!$A$18:$B$23,2,)</f>
        <v>0</v>
      </c>
    </row>
    <row r="25" spans="1:10" x14ac:dyDescent="0.25">
      <c r="A25" s="12"/>
      <c r="B25" s="13"/>
      <c r="C25" s="19" t="s">
        <v>26</v>
      </c>
      <c r="D25" s="10">
        <f>VLOOKUP(C25,data!$A$4:$B$10,2,)</f>
        <v>0</v>
      </c>
      <c r="E25" s="13"/>
      <c r="F25" s="13"/>
      <c r="G25" s="13"/>
      <c r="H25" s="10">
        <f>IF(OR(ISBLANK(F25),F25&gt;3),0,VLOOKUP(F25,data!$A$13:$B$15,2,FALSE))</f>
        <v>0</v>
      </c>
      <c r="I25" s="19" t="s">
        <v>26</v>
      </c>
      <c r="J25" s="11">
        <f>((15-E25)*D25+G25-F25+H25)*VLOOKUP(I25,data!$A$18:$B$23,2,)</f>
        <v>0</v>
      </c>
    </row>
    <row r="26" spans="1:10" x14ac:dyDescent="0.25">
      <c r="A26" s="12"/>
      <c r="B26" s="13"/>
      <c r="C26" s="19" t="s">
        <v>26</v>
      </c>
      <c r="D26" s="10">
        <f>VLOOKUP(C26,data!$A$4:$B$10,2,)</f>
        <v>0</v>
      </c>
      <c r="E26" s="13"/>
      <c r="F26" s="13"/>
      <c r="G26" s="13"/>
      <c r="H26" s="10">
        <f>IF(OR(ISBLANK(F26),F26&gt;3),0,VLOOKUP(F26,data!$A$13:$B$15,2,FALSE))</f>
        <v>0</v>
      </c>
      <c r="I26" s="19" t="s">
        <v>26</v>
      </c>
      <c r="J26" s="11">
        <f>((15-E26)*D26+G26-F26+H26)*VLOOKUP(I26,data!$A$18:$B$23,2,)</f>
        <v>0</v>
      </c>
    </row>
    <row r="27" spans="1:10" x14ac:dyDescent="0.25">
      <c r="A27" s="12"/>
      <c r="B27" s="13"/>
      <c r="C27" s="19" t="s">
        <v>26</v>
      </c>
      <c r="D27" s="10">
        <f>VLOOKUP(C27,data!$A$4:$B$10,2,)</f>
        <v>0</v>
      </c>
      <c r="E27" s="13"/>
      <c r="F27" s="13"/>
      <c r="G27" s="13"/>
      <c r="H27" s="10">
        <f>IF(OR(ISBLANK(F27),F27&gt;3),0,VLOOKUP(F27,data!$A$13:$B$15,2,FALSE))</f>
        <v>0</v>
      </c>
      <c r="I27" s="19" t="s">
        <v>26</v>
      </c>
      <c r="J27" s="11">
        <f>((15-E27)*D27+G27-F27+H27)*VLOOKUP(I27,data!$A$18:$B$23,2,)</f>
        <v>0</v>
      </c>
    </row>
    <row r="28" spans="1:10" x14ac:dyDescent="0.25">
      <c r="A28" s="12"/>
      <c r="B28" s="13"/>
      <c r="C28" s="19" t="s">
        <v>26</v>
      </c>
      <c r="D28" s="10">
        <f>VLOOKUP(C28,data!$A$4:$B$10,2,)</f>
        <v>0</v>
      </c>
      <c r="E28" s="13"/>
      <c r="F28" s="13"/>
      <c r="G28" s="13"/>
      <c r="H28" s="10">
        <f>IF(OR(ISBLANK(F28),F28&gt;3),0,VLOOKUP(F28,data!$A$13:$B$15,2,FALSE))</f>
        <v>0</v>
      </c>
      <c r="I28" s="19" t="s">
        <v>26</v>
      </c>
      <c r="J28" s="11">
        <f>((15-E28)*D28+G28-F28+H28)*VLOOKUP(I28,data!$A$18:$B$23,2,)</f>
        <v>0</v>
      </c>
    </row>
    <row r="29" spans="1:10" x14ac:dyDescent="0.25">
      <c r="A29" s="12"/>
      <c r="B29" s="13"/>
      <c r="C29" s="19" t="s">
        <v>26</v>
      </c>
      <c r="D29" s="10">
        <f>VLOOKUP(C29,data!$A$4:$B$10,2,)</f>
        <v>0</v>
      </c>
      <c r="E29" s="13"/>
      <c r="F29" s="13"/>
      <c r="G29" s="13"/>
      <c r="H29" s="10">
        <f>IF(OR(ISBLANK(F29),F29&gt;3),0,VLOOKUP(F29,data!$A$13:$B$15,2,FALSE))</f>
        <v>0</v>
      </c>
      <c r="I29" s="19" t="s">
        <v>26</v>
      </c>
      <c r="J29" s="11">
        <f>((15-E29)*D29+G29-F29+H29)*VLOOKUP(I29,data!$A$18:$B$23,2,)</f>
        <v>0</v>
      </c>
    </row>
    <row r="30" spans="1:10" x14ac:dyDescent="0.25">
      <c r="A30" s="12"/>
      <c r="B30" s="13"/>
      <c r="C30" s="19" t="s">
        <v>26</v>
      </c>
      <c r="D30" s="10">
        <f>VLOOKUP(C30,data!$A$4:$B$10,2,)</f>
        <v>0</v>
      </c>
      <c r="E30" s="13"/>
      <c r="F30" s="13"/>
      <c r="G30" s="13"/>
      <c r="H30" s="10">
        <f>IF(OR(ISBLANK(F30),F30&gt;3),0,VLOOKUP(F30,data!$A$13:$B$15,2,FALSE))</f>
        <v>0</v>
      </c>
      <c r="I30" s="19" t="s">
        <v>26</v>
      </c>
      <c r="J30" s="11">
        <f>((15-E30)*D30+G30-F30+H30)*VLOOKUP(I30,data!$A$18:$B$23,2,)</f>
        <v>0</v>
      </c>
    </row>
    <row r="31" spans="1:10" x14ac:dyDescent="0.25">
      <c r="A31" s="12"/>
      <c r="B31" s="13"/>
      <c r="C31" s="19" t="s">
        <v>26</v>
      </c>
      <c r="D31" s="10">
        <f>VLOOKUP(C31,data!$A$4:$B$10,2,)</f>
        <v>0</v>
      </c>
      <c r="E31" s="13"/>
      <c r="F31" s="13"/>
      <c r="G31" s="13"/>
      <c r="H31" s="10">
        <f>IF(OR(ISBLANK(F31),F31&gt;3),0,VLOOKUP(F31,data!$A$13:$B$15,2,FALSE))</f>
        <v>0</v>
      </c>
      <c r="I31" s="19" t="s">
        <v>26</v>
      </c>
      <c r="J31" s="11">
        <f>((15-E31)*D31+G31-F31+H31)*VLOOKUP(I31,data!$A$18:$B$23,2,)</f>
        <v>0</v>
      </c>
    </row>
    <row r="32" spans="1:10" x14ac:dyDescent="0.25">
      <c r="A32" s="12"/>
      <c r="B32" s="13"/>
      <c r="C32" s="19" t="s">
        <v>26</v>
      </c>
      <c r="D32" s="10">
        <f>VLOOKUP(C32,data!$A$4:$B$10,2,)</f>
        <v>0</v>
      </c>
      <c r="E32" s="13"/>
      <c r="F32" s="13"/>
      <c r="G32" s="13"/>
      <c r="H32" s="10">
        <f>IF(OR(ISBLANK(F32),F32&gt;3),0,VLOOKUP(F32,data!$A$13:$B$15,2,FALSE))</f>
        <v>0</v>
      </c>
      <c r="I32" s="19" t="s">
        <v>26</v>
      </c>
      <c r="J32" s="11">
        <f>((15-E32)*D32+G32-F32+H32)*VLOOKUP(I32,data!$A$18:$B$23,2,)</f>
        <v>0</v>
      </c>
    </row>
    <row r="33" spans="1:10" x14ac:dyDescent="0.25">
      <c r="A33" s="12"/>
      <c r="B33" s="13"/>
      <c r="C33" s="19" t="s">
        <v>26</v>
      </c>
      <c r="D33" s="10">
        <f>VLOOKUP(C33,data!$A$4:$B$10,2,)</f>
        <v>0</v>
      </c>
      <c r="E33" s="13"/>
      <c r="F33" s="13"/>
      <c r="G33" s="13"/>
      <c r="H33" s="10">
        <f>IF(OR(ISBLANK(F33),F33&gt;3),0,VLOOKUP(F33,data!$A$13:$B$15,2,FALSE))</f>
        <v>0</v>
      </c>
      <c r="I33" s="19" t="s">
        <v>26</v>
      </c>
      <c r="J33" s="11">
        <f>((15-E33)*D33+G33-F33+H33)*VLOOKUP(I33,data!$A$18:$B$23,2,)</f>
        <v>0</v>
      </c>
    </row>
    <row r="34" spans="1:10" x14ac:dyDescent="0.25">
      <c r="A34" s="12"/>
      <c r="B34" s="13"/>
      <c r="C34" s="19" t="s">
        <v>26</v>
      </c>
      <c r="D34" s="10">
        <f>VLOOKUP(C34,data!$A$4:$B$10,2,)</f>
        <v>0</v>
      </c>
      <c r="E34" s="13"/>
      <c r="F34" s="13"/>
      <c r="G34" s="13"/>
      <c r="H34" s="10">
        <f>IF(OR(ISBLANK(F34),F34&gt;3),0,VLOOKUP(F34,data!$A$13:$B$15,2,FALSE))</f>
        <v>0</v>
      </c>
      <c r="I34" s="19" t="s">
        <v>26</v>
      </c>
      <c r="J34" s="11">
        <f>((15-E34)*D34+G34-F34+H34)*VLOOKUP(I34,data!$A$18:$B$23,2,)</f>
        <v>0</v>
      </c>
    </row>
    <row r="35" spans="1:10" x14ac:dyDescent="0.25">
      <c r="A35" s="12"/>
      <c r="B35" s="13"/>
      <c r="C35" s="19" t="s">
        <v>26</v>
      </c>
      <c r="D35" s="10">
        <f>VLOOKUP(C35,data!$A$4:$B$10,2,)</f>
        <v>0</v>
      </c>
      <c r="E35" s="13"/>
      <c r="F35" s="13"/>
      <c r="G35" s="13"/>
      <c r="H35" s="10">
        <f>IF(OR(ISBLANK(F35),F35&gt;3),0,VLOOKUP(F35,data!$A$13:$B$15,2,FALSE))</f>
        <v>0</v>
      </c>
      <c r="I35" s="19" t="s">
        <v>26</v>
      </c>
      <c r="J35" s="11">
        <f>((15-E35)*D35+G35-F35+H35)*VLOOKUP(I35,data!$A$18:$B$23,2,)</f>
        <v>0</v>
      </c>
    </row>
    <row r="36" spans="1:10" x14ac:dyDescent="0.25">
      <c r="A36" s="12"/>
      <c r="B36" s="13"/>
      <c r="C36" s="19" t="s">
        <v>26</v>
      </c>
      <c r="D36" s="10">
        <f>VLOOKUP(C36,data!$A$4:$B$10,2,)</f>
        <v>0</v>
      </c>
      <c r="E36" s="13"/>
      <c r="F36" s="13"/>
      <c r="G36" s="13"/>
      <c r="H36" s="10">
        <f>IF(OR(ISBLANK(F36),F36&gt;3),0,VLOOKUP(F36,data!$A$13:$B$15,2,FALSE))</f>
        <v>0</v>
      </c>
      <c r="I36" s="19" t="s">
        <v>26</v>
      </c>
      <c r="J36" s="11">
        <f>((15-E36)*D36+G36-F36+H36)*VLOOKUP(I36,data!$A$18:$B$23,2,)</f>
        <v>0</v>
      </c>
    </row>
    <row r="37" spans="1:10" x14ac:dyDescent="0.25">
      <c r="A37" s="12"/>
      <c r="B37" s="13"/>
      <c r="C37" s="19" t="s">
        <v>26</v>
      </c>
      <c r="D37" s="10">
        <f>VLOOKUP(C37,data!$A$4:$B$10,2,)</f>
        <v>0</v>
      </c>
      <c r="E37" s="13"/>
      <c r="F37" s="13"/>
      <c r="G37" s="13"/>
      <c r="H37" s="10">
        <f>IF(OR(ISBLANK(F37),F37&gt;3),0,VLOOKUP(F37,data!$A$13:$B$15,2,FALSE))</f>
        <v>0</v>
      </c>
      <c r="I37" s="19" t="s">
        <v>26</v>
      </c>
      <c r="J37" s="11">
        <f>((15-E37)*D37+G37-F37+H37)*VLOOKUP(I37,data!$A$18:$B$23,2,)</f>
        <v>0</v>
      </c>
    </row>
    <row r="38" spans="1:10" x14ac:dyDescent="0.25">
      <c r="A38" s="12"/>
      <c r="B38" s="13"/>
      <c r="C38" s="19" t="s">
        <v>26</v>
      </c>
      <c r="D38" s="10">
        <f>VLOOKUP(C38,data!$A$4:$B$10,2,)</f>
        <v>0</v>
      </c>
      <c r="E38" s="13"/>
      <c r="F38" s="13"/>
      <c r="G38" s="13"/>
      <c r="H38" s="10">
        <f>IF(OR(ISBLANK(F38),F38&gt;3),0,VLOOKUP(F38,data!$A$13:$B$15,2,FALSE))</f>
        <v>0</v>
      </c>
      <c r="I38" s="19" t="s">
        <v>26</v>
      </c>
      <c r="J38" s="11">
        <f>((15-E38)*D38+G38-F38+H38)*VLOOKUP(I38,data!$A$18:$B$23,2,)</f>
        <v>0</v>
      </c>
    </row>
    <row r="39" spans="1:10" x14ac:dyDescent="0.25">
      <c r="A39" s="12"/>
      <c r="B39" s="13"/>
      <c r="C39" s="19" t="s">
        <v>26</v>
      </c>
      <c r="D39" s="10">
        <f>VLOOKUP(C39,data!$A$4:$B$10,2,)</f>
        <v>0</v>
      </c>
      <c r="E39" s="13"/>
      <c r="F39" s="13"/>
      <c r="G39" s="13"/>
      <c r="H39" s="10">
        <f>IF(OR(ISBLANK(F39),F39&gt;3),0,VLOOKUP(F39,data!$A$13:$B$15,2,FALSE))</f>
        <v>0</v>
      </c>
      <c r="I39" s="19" t="s">
        <v>26</v>
      </c>
      <c r="J39" s="11">
        <f>((15-E39)*D39+G39-F39+H39)*VLOOKUP(I39,data!$A$18:$B$23,2,)</f>
        <v>0</v>
      </c>
    </row>
    <row r="40" spans="1:10" x14ac:dyDescent="0.25">
      <c r="A40" s="12"/>
      <c r="B40" s="13"/>
      <c r="C40" s="19" t="s">
        <v>26</v>
      </c>
      <c r="D40" s="10">
        <f>VLOOKUP(C40,data!$A$4:$B$10,2,)</f>
        <v>0</v>
      </c>
      <c r="E40" s="13"/>
      <c r="F40" s="13"/>
      <c r="G40" s="13"/>
      <c r="H40" s="10">
        <f>IF(OR(ISBLANK(F40),F40&gt;3),0,VLOOKUP(F40,data!$A$13:$B$15,2,FALSE))</f>
        <v>0</v>
      </c>
      <c r="I40" s="19" t="s">
        <v>26</v>
      </c>
      <c r="J40" s="11">
        <f>((15-E40)*D40+G40-F40+H40)*VLOOKUP(I40,data!$A$18:$B$23,2,)</f>
        <v>0</v>
      </c>
    </row>
    <row r="41" spans="1:10" x14ac:dyDescent="0.25">
      <c r="A41" s="12"/>
      <c r="B41" s="13"/>
      <c r="C41" s="19" t="s">
        <v>26</v>
      </c>
      <c r="D41" s="10">
        <f>VLOOKUP(C41,data!$A$4:$B$10,2,)</f>
        <v>0</v>
      </c>
      <c r="E41" s="13"/>
      <c r="F41" s="13"/>
      <c r="G41" s="13"/>
      <c r="H41" s="10">
        <f>IF(OR(ISBLANK(F41),F41&gt;3),0,VLOOKUP(F41,data!$A$13:$B$15,2,FALSE))</f>
        <v>0</v>
      </c>
      <c r="I41" s="19" t="s">
        <v>26</v>
      </c>
      <c r="J41" s="11">
        <f>((15-E41)*D41+G41-F41+H41)*VLOOKUP(I41,data!$A$18:$B$23,2,)</f>
        <v>0</v>
      </c>
    </row>
    <row r="42" spans="1:10" x14ac:dyDescent="0.25">
      <c r="A42" s="12"/>
      <c r="B42" s="13"/>
      <c r="C42" s="19" t="s">
        <v>26</v>
      </c>
      <c r="D42" s="10">
        <f>VLOOKUP(C42,data!$A$4:$B$10,2,)</f>
        <v>0</v>
      </c>
      <c r="E42" s="13"/>
      <c r="F42" s="13"/>
      <c r="G42" s="13"/>
      <c r="H42" s="10">
        <f>IF(OR(ISBLANK(F42),F42&gt;3),0,VLOOKUP(F42,data!$A$13:$B$15,2,FALSE))</f>
        <v>0</v>
      </c>
      <c r="I42" s="19" t="s">
        <v>26</v>
      </c>
      <c r="J42" s="11">
        <f>((15-E42)*D42+G42-F42+H42)*VLOOKUP(I42,data!$A$18:$B$23,2,)</f>
        <v>0</v>
      </c>
    </row>
    <row r="43" spans="1:10" x14ac:dyDescent="0.25">
      <c r="A43" s="12"/>
      <c r="B43" s="13"/>
      <c r="C43" s="19" t="s">
        <v>26</v>
      </c>
      <c r="D43" s="10">
        <f>VLOOKUP(C43,data!$A$4:$B$10,2,)</f>
        <v>0</v>
      </c>
      <c r="E43" s="13"/>
      <c r="F43" s="13"/>
      <c r="G43" s="13"/>
      <c r="H43" s="10">
        <f>IF(OR(ISBLANK(F43),F43&gt;3),0,VLOOKUP(F43,data!$A$13:$B$15,2,FALSE))</f>
        <v>0</v>
      </c>
      <c r="I43" s="19" t="s">
        <v>26</v>
      </c>
      <c r="J43" s="11">
        <f>((15-E43)*D43+G43-F43+H43)*VLOOKUP(I43,data!$A$18:$B$23,2,)</f>
        <v>0</v>
      </c>
    </row>
    <row r="44" spans="1:10" x14ac:dyDescent="0.25">
      <c r="A44" s="12"/>
      <c r="B44" s="13"/>
      <c r="C44" s="19" t="s">
        <v>26</v>
      </c>
      <c r="D44" s="10">
        <f>VLOOKUP(C44,data!$A$4:$B$10,2,)</f>
        <v>0</v>
      </c>
      <c r="E44" s="13"/>
      <c r="F44" s="13"/>
      <c r="G44" s="13"/>
      <c r="H44" s="10">
        <f>IF(OR(ISBLANK(F44),F44&gt;3),0,VLOOKUP(F44,data!$A$13:$B$15,2,FALSE))</f>
        <v>0</v>
      </c>
      <c r="I44" s="19" t="s">
        <v>26</v>
      </c>
      <c r="J44" s="11">
        <f>((15-E44)*D44+G44-F44+H44)*VLOOKUP(I44,data!$A$18:$B$23,2,)</f>
        <v>0</v>
      </c>
    </row>
    <row r="45" spans="1:10" x14ac:dyDescent="0.25">
      <c r="A45" s="12"/>
      <c r="B45" s="13"/>
      <c r="C45" s="19" t="s">
        <v>26</v>
      </c>
      <c r="D45" s="10">
        <f>VLOOKUP(C45,data!$A$4:$B$10,2,)</f>
        <v>0</v>
      </c>
      <c r="E45" s="13"/>
      <c r="F45" s="13"/>
      <c r="G45" s="13"/>
      <c r="H45" s="10">
        <f>IF(OR(ISBLANK(F45),F45&gt;3),0,VLOOKUP(F45,data!$A$13:$B$15,2,FALSE))</f>
        <v>0</v>
      </c>
      <c r="I45" s="19" t="s">
        <v>26</v>
      </c>
      <c r="J45" s="11">
        <f>((15-E45)*D45+G45-F45+H45)*VLOOKUP(I45,data!$A$18:$B$23,2,)</f>
        <v>0</v>
      </c>
    </row>
    <row r="46" spans="1:10" x14ac:dyDescent="0.25">
      <c r="A46" s="12"/>
      <c r="B46" s="13"/>
      <c r="C46" s="19" t="s">
        <v>26</v>
      </c>
      <c r="D46" s="10">
        <f>VLOOKUP(C46,data!$A$4:$B$10,2,)</f>
        <v>0</v>
      </c>
      <c r="E46" s="13"/>
      <c r="F46" s="13"/>
      <c r="G46" s="13"/>
      <c r="H46" s="10">
        <f>IF(OR(ISBLANK(F46),F46&gt;3),0,VLOOKUP(F46,data!$A$13:$B$15,2,FALSE))</f>
        <v>0</v>
      </c>
      <c r="I46" s="19" t="s">
        <v>26</v>
      </c>
      <c r="J46" s="11">
        <f>((15-E46)*D46+G46-F46+H46)*VLOOKUP(I46,data!$A$18:$B$23,2,)</f>
        <v>0</v>
      </c>
    </row>
    <row r="47" spans="1:10" x14ac:dyDescent="0.25">
      <c r="A47" s="12"/>
      <c r="B47" s="13"/>
      <c r="C47" s="19" t="s">
        <v>26</v>
      </c>
      <c r="D47" s="10">
        <f>VLOOKUP(C47,data!$A$4:$B$10,2,)</f>
        <v>0</v>
      </c>
      <c r="E47" s="13"/>
      <c r="F47" s="13"/>
      <c r="G47" s="13"/>
      <c r="H47" s="10">
        <f>IF(OR(ISBLANK(F47),F47&gt;3),0,VLOOKUP(F47,data!$A$13:$B$15,2,FALSE))</f>
        <v>0</v>
      </c>
      <c r="I47" s="19" t="s">
        <v>26</v>
      </c>
      <c r="J47" s="11">
        <f>((15-E47)*D47+G47-F47+H47)*VLOOKUP(I47,data!$A$18:$B$23,2,)</f>
        <v>0</v>
      </c>
    </row>
    <row r="48" spans="1:10" x14ac:dyDescent="0.25">
      <c r="A48" s="12"/>
      <c r="B48" s="13"/>
      <c r="C48" s="19" t="s">
        <v>26</v>
      </c>
      <c r="D48" s="10">
        <f>VLOOKUP(C48,data!$A$4:$B$10,2,)</f>
        <v>0</v>
      </c>
      <c r="E48" s="13"/>
      <c r="F48" s="13"/>
      <c r="G48" s="13"/>
      <c r="H48" s="10">
        <f>IF(OR(ISBLANK(F48),F48&gt;3),0,VLOOKUP(F48,data!$A$13:$B$15,2,FALSE))</f>
        <v>0</v>
      </c>
      <c r="I48" s="19" t="s">
        <v>26</v>
      </c>
      <c r="J48" s="11">
        <f>((15-E48)*D48+G48-F48+H48)*VLOOKUP(I48,data!$A$18:$B$23,2,)</f>
        <v>0</v>
      </c>
    </row>
    <row r="49" spans="1:10" x14ac:dyDescent="0.25">
      <c r="A49" s="12"/>
      <c r="B49" s="13"/>
      <c r="C49" s="19" t="s">
        <v>26</v>
      </c>
      <c r="D49" s="10">
        <f>VLOOKUP(C49,data!$A$4:$B$10,2,)</f>
        <v>0</v>
      </c>
      <c r="E49" s="13"/>
      <c r="F49" s="13"/>
      <c r="G49" s="13"/>
      <c r="H49" s="10">
        <f>IF(OR(ISBLANK(F49),F49&gt;3),0,VLOOKUP(F49,data!$A$13:$B$15,2,FALSE))</f>
        <v>0</v>
      </c>
      <c r="I49" s="19" t="s">
        <v>26</v>
      </c>
      <c r="J49" s="11">
        <f>((15-E49)*D49+G49-F49+H49)*VLOOKUP(I49,data!$A$18:$B$23,2,)</f>
        <v>0</v>
      </c>
    </row>
    <row r="50" spans="1:10" x14ac:dyDescent="0.25">
      <c r="A50" s="12"/>
      <c r="B50" s="13"/>
      <c r="C50" s="19" t="s">
        <v>26</v>
      </c>
      <c r="D50" s="10">
        <f>VLOOKUP(C50,data!$A$4:$B$10,2,)</f>
        <v>0</v>
      </c>
      <c r="E50" s="13"/>
      <c r="F50" s="13"/>
      <c r="G50" s="13"/>
      <c r="H50" s="10">
        <f>IF(OR(ISBLANK(F50),F50&gt;3),0,VLOOKUP(F50,data!$A$13:$B$15,2,FALSE))</f>
        <v>0</v>
      </c>
      <c r="I50" s="19" t="s">
        <v>26</v>
      </c>
      <c r="J50" s="11">
        <f>((15-E50)*D50+G50-F50+H50)*VLOOKUP(I50,data!$A$18:$B$23,2,)</f>
        <v>0</v>
      </c>
    </row>
    <row r="51" spans="1:10" x14ac:dyDescent="0.25">
      <c r="A51" s="12"/>
      <c r="B51" s="13"/>
      <c r="C51" s="19" t="s">
        <v>26</v>
      </c>
      <c r="D51" s="10">
        <f>VLOOKUP(C51,data!$A$4:$B$10,2,)</f>
        <v>0</v>
      </c>
      <c r="E51" s="13"/>
      <c r="F51" s="13"/>
      <c r="G51" s="13"/>
      <c r="H51" s="10">
        <f>IF(OR(ISBLANK(F51),F51&gt;3),0,VLOOKUP(F51,data!$A$13:$B$15,2,FALSE))</f>
        <v>0</v>
      </c>
      <c r="I51" s="19" t="s">
        <v>26</v>
      </c>
      <c r="J51" s="11">
        <f>((15-E51)*D51+G51-F51+H51)*VLOOKUP(I51,data!$A$18:$B$23,2,)</f>
        <v>0</v>
      </c>
    </row>
    <row r="52" spans="1:10" x14ac:dyDescent="0.25">
      <c r="A52" s="12"/>
      <c r="B52" s="13"/>
      <c r="C52" s="19" t="s">
        <v>26</v>
      </c>
      <c r="D52" s="10">
        <f>VLOOKUP(C52,data!$A$4:$B$10,2,)</f>
        <v>0</v>
      </c>
      <c r="E52" s="13"/>
      <c r="F52" s="13"/>
      <c r="G52" s="13"/>
      <c r="H52" s="10">
        <f>IF(OR(ISBLANK(F52),F52&gt;3),0,VLOOKUP(F52,data!$A$13:$B$15,2,FALSE))</f>
        <v>0</v>
      </c>
      <c r="I52" s="19" t="s">
        <v>26</v>
      </c>
      <c r="J52" s="11">
        <f>((15-E52)*D52+G52-F52+H52)*VLOOKUP(I52,data!$A$18:$B$23,2,)</f>
        <v>0</v>
      </c>
    </row>
    <row r="53" spans="1:10" x14ac:dyDescent="0.25">
      <c r="A53" s="12"/>
      <c r="B53" s="13"/>
      <c r="C53" s="19" t="s">
        <v>26</v>
      </c>
      <c r="D53" s="10">
        <f>VLOOKUP(C53,data!$A$4:$B$10,2,)</f>
        <v>0</v>
      </c>
      <c r="E53" s="13"/>
      <c r="F53" s="13"/>
      <c r="G53" s="13"/>
      <c r="H53" s="10">
        <f>IF(OR(ISBLANK(F53),F53&gt;3),0,VLOOKUP(F53,data!$A$13:$B$15,2,FALSE))</f>
        <v>0</v>
      </c>
      <c r="I53" s="19" t="s">
        <v>26</v>
      </c>
      <c r="J53" s="11">
        <f>((15-E53)*D53+G53-F53+H53)*VLOOKUP(I53,data!$A$18:$B$23,2,)</f>
        <v>0</v>
      </c>
    </row>
    <row r="54" spans="1:10" x14ac:dyDescent="0.25">
      <c r="A54" s="12"/>
      <c r="B54" s="13"/>
      <c r="C54" s="19" t="s">
        <v>26</v>
      </c>
      <c r="D54" s="10">
        <f>VLOOKUP(C54,data!$A$4:$B$10,2,)</f>
        <v>0</v>
      </c>
      <c r="E54" s="13"/>
      <c r="F54" s="13"/>
      <c r="G54" s="13"/>
      <c r="H54" s="10">
        <f>IF(OR(ISBLANK(F54),F54&gt;3),0,VLOOKUP(F54,data!$A$13:$B$15,2,FALSE))</f>
        <v>0</v>
      </c>
      <c r="I54" s="19" t="s">
        <v>26</v>
      </c>
      <c r="J54" s="11">
        <f>((15-E54)*D54+G54-F54+H54)*VLOOKUP(I54,data!$A$18:$B$23,2,)</f>
        <v>0</v>
      </c>
    </row>
    <row r="55" spans="1:10" x14ac:dyDescent="0.25">
      <c r="A55" s="12"/>
      <c r="B55" s="13"/>
      <c r="C55" s="19" t="s">
        <v>26</v>
      </c>
      <c r="D55" s="10">
        <f>VLOOKUP(C55,data!$A$4:$B$10,2,)</f>
        <v>0</v>
      </c>
      <c r="E55" s="13"/>
      <c r="F55" s="13"/>
      <c r="G55" s="13"/>
      <c r="H55" s="10">
        <f>IF(OR(ISBLANK(F55),F55&gt;3),0,VLOOKUP(F55,data!$A$13:$B$15,2,FALSE))</f>
        <v>0</v>
      </c>
      <c r="I55" s="19" t="s">
        <v>26</v>
      </c>
      <c r="J55" s="11">
        <f>((15-E55)*D55+G55-F55+H55)*VLOOKUP(I55,data!$A$18:$B$23,2,)</f>
        <v>0</v>
      </c>
    </row>
    <row r="56" spans="1:10" x14ac:dyDescent="0.25">
      <c r="A56" s="12"/>
      <c r="B56" s="13"/>
      <c r="C56" s="19" t="s">
        <v>26</v>
      </c>
      <c r="D56" s="10">
        <f>VLOOKUP(C56,data!$A$4:$B$10,2,)</f>
        <v>0</v>
      </c>
      <c r="E56" s="13"/>
      <c r="F56" s="13"/>
      <c r="G56" s="13"/>
      <c r="H56" s="10">
        <f>IF(OR(ISBLANK(F56),F56&gt;3),0,VLOOKUP(F56,data!$A$13:$B$15,2,FALSE))</f>
        <v>0</v>
      </c>
      <c r="I56" s="19" t="s">
        <v>26</v>
      </c>
      <c r="J56" s="11">
        <f>((15-E56)*D56+G56-F56+H56)*VLOOKUP(I56,data!$A$18:$B$23,2,)</f>
        <v>0</v>
      </c>
    </row>
    <row r="57" spans="1:10" x14ac:dyDescent="0.25">
      <c r="A57" s="12"/>
      <c r="B57" s="13"/>
      <c r="C57" s="19" t="s">
        <v>26</v>
      </c>
      <c r="D57" s="10">
        <f>VLOOKUP(C57,data!$A$4:$B$10,2,)</f>
        <v>0</v>
      </c>
      <c r="E57" s="13"/>
      <c r="F57" s="13"/>
      <c r="G57" s="13"/>
      <c r="H57" s="10">
        <f>IF(OR(ISBLANK(F57),F57&gt;3),0,VLOOKUP(F57,data!$A$13:$B$15,2,FALSE))</f>
        <v>0</v>
      </c>
      <c r="I57" s="19" t="s">
        <v>26</v>
      </c>
      <c r="J57" s="11">
        <f>((15-E57)*D57+G57-F57+H57)*VLOOKUP(I57,data!$A$18:$B$23,2,)</f>
        <v>0</v>
      </c>
    </row>
    <row r="58" spans="1:10" x14ac:dyDescent="0.25">
      <c r="A58" s="12"/>
      <c r="B58" s="13"/>
      <c r="C58" s="19" t="s">
        <v>26</v>
      </c>
      <c r="D58" s="10">
        <f>VLOOKUP(C58,data!$A$4:$B$10,2,)</f>
        <v>0</v>
      </c>
      <c r="E58" s="13"/>
      <c r="F58" s="13"/>
      <c r="G58" s="13"/>
      <c r="H58" s="10">
        <f>IF(OR(ISBLANK(F58),F58&gt;3),0,VLOOKUP(F58,data!$A$13:$B$15,2,FALSE))</f>
        <v>0</v>
      </c>
      <c r="I58" s="19" t="s">
        <v>26</v>
      </c>
      <c r="J58" s="11">
        <f>((15-E58)*D58+G58-F58+H58)*VLOOKUP(I58,data!$A$18:$B$23,2,)</f>
        <v>0</v>
      </c>
    </row>
    <row r="59" spans="1:10" x14ac:dyDescent="0.25">
      <c r="A59" s="12"/>
      <c r="B59" s="13"/>
      <c r="C59" s="19" t="s">
        <v>26</v>
      </c>
      <c r="D59" s="10">
        <f>VLOOKUP(C59,data!$A$4:$B$10,2,)</f>
        <v>0</v>
      </c>
      <c r="E59" s="13"/>
      <c r="F59" s="13"/>
      <c r="G59" s="13"/>
      <c r="H59" s="10">
        <f>IF(OR(ISBLANK(F59),F59&gt;3),0,VLOOKUP(F59,data!$A$13:$B$15,2,FALSE))</f>
        <v>0</v>
      </c>
      <c r="I59" s="19" t="s">
        <v>26</v>
      </c>
      <c r="J59" s="11">
        <f>((15-E59)*D59+G59-F59+H59)*VLOOKUP(I59,data!$A$18:$B$23,2,)</f>
        <v>0</v>
      </c>
    </row>
    <row r="60" spans="1:10" x14ac:dyDescent="0.25">
      <c r="A60" s="12"/>
      <c r="B60" s="13"/>
      <c r="C60" s="19" t="s">
        <v>26</v>
      </c>
      <c r="D60" s="10">
        <f>VLOOKUP(C60,data!$A$4:$B$10,2,)</f>
        <v>0</v>
      </c>
      <c r="E60" s="13"/>
      <c r="F60" s="13"/>
      <c r="G60" s="13"/>
      <c r="H60" s="10">
        <f>IF(OR(ISBLANK(F60),F60&gt;3),0,VLOOKUP(F60,data!$A$13:$B$15,2,FALSE))</f>
        <v>0</v>
      </c>
      <c r="I60" s="19" t="s">
        <v>26</v>
      </c>
      <c r="J60" s="11">
        <f>((15-E60)*D60+G60-F60+H60)*VLOOKUP(I60,data!$A$18:$B$23,2,)</f>
        <v>0</v>
      </c>
    </row>
    <row r="61" spans="1:10" ht="15.75" thickBot="1" x14ac:dyDescent="0.3">
      <c r="A61" s="12"/>
      <c r="B61" s="13"/>
      <c r="C61" s="19" t="s">
        <v>26</v>
      </c>
      <c r="D61" s="10">
        <f>VLOOKUP(C61,data!$A$4:$B$10,2,)</f>
        <v>0</v>
      </c>
      <c r="E61" s="13"/>
      <c r="F61" s="13"/>
      <c r="G61" s="13"/>
      <c r="H61" s="10">
        <f>IF(OR(ISBLANK(F61),F61&gt;3),0,VLOOKUP(F61,data!$A$13:$B$15,2,FALSE))</f>
        <v>0</v>
      </c>
      <c r="I61" s="19" t="s">
        <v>26</v>
      </c>
      <c r="J61" s="11">
        <f>((15-E61)*D61+G61-F61+H61)*VLOOKUP(I61,data!$A$18:$B$23,2,)</f>
        <v>0</v>
      </c>
    </row>
    <row r="62" spans="1:10" ht="20.25" customHeight="1" thickBot="1" x14ac:dyDescent="0.3">
      <c r="A62" s="23" t="s">
        <v>27</v>
      </c>
      <c r="B62" s="23"/>
      <c r="C62" s="23"/>
      <c r="D62" s="23"/>
      <c r="E62" s="23"/>
      <c r="H62" s="21" t="s">
        <v>33</v>
      </c>
      <c r="I62" s="22"/>
      <c r="J62" s="14">
        <f>SUM(J13:J61)</f>
        <v>0</v>
      </c>
    </row>
    <row r="63" spans="1:10" ht="15" customHeight="1" x14ac:dyDescent="0.25">
      <c r="A63" s="24"/>
      <c r="B63" s="24"/>
      <c r="C63" s="24"/>
      <c r="D63" s="24"/>
      <c r="E63" s="24"/>
    </row>
    <row r="64" spans="1:10" x14ac:dyDescent="0.25">
      <c r="A64" s="24"/>
      <c r="B64" s="24"/>
      <c r="C64" s="24"/>
      <c r="D64" s="24"/>
      <c r="E64" s="24"/>
    </row>
  </sheetData>
  <sheetProtection formatCells="0" formatColumns="0" formatRows="0" insertColumns="0" insertRows="0" insertHyperlinks="0" deleteColumns="0" deleteRows="0" sort="0" autoFilter="0" pivotTables="0"/>
  <mergeCells count="21">
    <mergeCell ref="A5:C5"/>
    <mergeCell ref="D5:F5"/>
    <mergeCell ref="G5:H5"/>
    <mergeCell ref="I5:J5"/>
    <mergeCell ref="A2:J2"/>
    <mergeCell ref="A4:C4"/>
    <mergeCell ref="D4:F4"/>
    <mergeCell ref="G4:H4"/>
    <mergeCell ref="I4:J4"/>
    <mergeCell ref="G8:J8"/>
    <mergeCell ref="G7:J7"/>
    <mergeCell ref="A7:C7"/>
    <mergeCell ref="D7:F7"/>
    <mergeCell ref="A8:C8"/>
    <mergeCell ref="D8:F8"/>
    <mergeCell ref="H62:I62"/>
    <mergeCell ref="A62:E64"/>
    <mergeCell ref="A10:B10"/>
    <mergeCell ref="C10:D10"/>
    <mergeCell ref="E10:G10"/>
    <mergeCell ref="H10:J10"/>
  </mergeCells>
  <pageMargins left="0.7" right="0.7" top="0.78740157499999996" bottom="0.78740157499999996" header="0.3" footer="0.3"/>
  <pageSetup paperSize="9" orientation="landscape" r:id="rId1"/>
  <headerFooter>
    <oddHeader>&amp;C&amp;"-,Kurzíva"&amp;K00-047Klub chovatelů Collií a Sheltií - Sportovní pes roku&amp;R&amp;"Aptos"&amp;10&amp;KFF0000 Interní / Internal&amp;1#_x000D_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data!$A$25:$A$28</xm:f>
          </x14:formula1>
          <xm:sqref>D5:F5</xm:sqref>
        </x14:dataValidation>
        <x14:dataValidation type="list" allowBlank="1" showInputMessage="1" showErrorMessage="1" xr:uid="{00000000-0002-0000-0000-000002000000}">
          <x14:formula1>
            <xm:f>data!$A$18:$A$23</xm:f>
          </x14:formula1>
          <xm:sqref>I13:I61</xm:sqref>
        </x14:dataValidation>
        <x14:dataValidation type="list" allowBlank="1" showInputMessage="1" showErrorMessage="1" xr:uid="{00000000-0002-0000-0000-000001000000}">
          <x14:formula1>
            <xm:f>data!$A$4:$A$8</xm:f>
          </x14:formula1>
          <xm:sqref>C13:C61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37</v>
      </c>
    </row>
    <row r="3" spans="1:1" x14ac:dyDescent="0.25">
      <c r="A3" t="s">
        <v>36</v>
      </c>
    </row>
    <row r="5" spans="1:1" x14ac:dyDescent="0.25">
      <c r="A5" t="s">
        <v>38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28"/>
  <sheetViews>
    <sheetView workbookViewId="0">
      <selection activeCell="B8" sqref="B8"/>
    </sheetView>
  </sheetViews>
  <sheetFormatPr defaultRowHeight="15" x14ac:dyDescent="0.25"/>
  <cols>
    <col min="1" max="1" width="19.140625" customWidth="1"/>
    <col min="2" max="4" width="13.42578125" customWidth="1"/>
    <col min="5" max="5" width="15.7109375" customWidth="1"/>
    <col min="6" max="6" width="13" customWidth="1"/>
    <col min="7" max="7" width="19.7109375" customWidth="1"/>
    <col min="8" max="8" width="19.5703125" customWidth="1"/>
    <col min="9" max="9" width="16.140625" customWidth="1"/>
  </cols>
  <sheetData>
    <row r="3" spans="1:5" ht="15.75" x14ac:dyDescent="0.25">
      <c r="A3" s="1" t="s">
        <v>8</v>
      </c>
      <c r="B3" s="1" t="s">
        <v>9</v>
      </c>
    </row>
    <row r="4" spans="1:5" ht="15.75" x14ac:dyDescent="0.25">
      <c r="A4" s="2" t="s">
        <v>39</v>
      </c>
      <c r="B4" s="3">
        <v>1</v>
      </c>
    </row>
    <row r="5" spans="1:5" ht="15.75" x14ac:dyDescent="0.25">
      <c r="A5" s="2" t="s">
        <v>40</v>
      </c>
      <c r="B5" s="3">
        <v>2</v>
      </c>
    </row>
    <row r="6" spans="1:5" ht="23.25" x14ac:dyDescent="0.35">
      <c r="A6" s="2" t="s">
        <v>41</v>
      </c>
      <c r="B6" s="3">
        <v>3</v>
      </c>
      <c r="D6" s="18" t="s">
        <v>30</v>
      </c>
      <c r="E6" s="18"/>
    </row>
    <row r="7" spans="1:5" ht="23.25" x14ac:dyDescent="0.35">
      <c r="A7" s="2" t="s">
        <v>43</v>
      </c>
      <c r="B7" s="3">
        <v>1.5</v>
      </c>
      <c r="D7" s="18"/>
      <c r="E7" s="18"/>
    </row>
    <row r="8" spans="1:5" ht="15.75" x14ac:dyDescent="0.25">
      <c r="A8" s="2" t="s">
        <v>26</v>
      </c>
      <c r="B8" s="3"/>
    </row>
    <row r="9" spans="1:5" ht="15.75" x14ac:dyDescent="0.25">
      <c r="B9" s="16"/>
    </row>
    <row r="10" spans="1:5" ht="15.75" x14ac:dyDescent="0.25">
      <c r="B10" s="16"/>
    </row>
    <row r="12" spans="1:5" ht="15.75" x14ac:dyDescent="0.25">
      <c r="A12" s="1" t="s">
        <v>10</v>
      </c>
      <c r="B12" s="1" t="s">
        <v>11</v>
      </c>
    </row>
    <row r="13" spans="1:5" ht="15.75" x14ac:dyDescent="0.25">
      <c r="A13" s="4">
        <v>1</v>
      </c>
      <c r="B13" s="3">
        <v>15</v>
      </c>
    </row>
    <row r="14" spans="1:5" ht="15.75" x14ac:dyDescent="0.25">
      <c r="A14" s="4">
        <v>2</v>
      </c>
      <c r="B14" s="3">
        <v>10</v>
      </c>
    </row>
    <row r="15" spans="1:5" ht="15.75" x14ac:dyDescent="0.25">
      <c r="A15" s="4">
        <v>3</v>
      </c>
      <c r="B15" s="3">
        <v>5</v>
      </c>
    </row>
    <row r="16" spans="1:5" ht="15.75" x14ac:dyDescent="0.25">
      <c r="A16" s="15"/>
      <c r="B16" s="16"/>
    </row>
    <row r="18" spans="1:2" ht="15.75" x14ac:dyDescent="0.25">
      <c r="A18" s="5" t="s">
        <v>35</v>
      </c>
      <c r="B18" s="3">
        <v>1</v>
      </c>
    </row>
    <row r="19" spans="1:2" ht="15.75" x14ac:dyDescent="0.25">
      <c r="A19" s="5" t="s">
        <v>42</v>
      </c>
      <c r="B19" s="3">
        <v>1.5</v>
      </c>
    </row>
    <row r="20" spans="1:2" ht="15.75" x14ac:dyDescent="0.25">
      <c r="A20" s="5" t="s">
        <v>31</v>
      </c>
      <c r="B20" s="3">
        <v>2</v>
      </c>
    </row>
    <row r="21" spans="1:2" ht="15.75" x14ac:dyDescent="0.25">
      <c r="A21" s="5" t="s">
        <v>12</v>
      </c>
      <c r="B21" s="3">
        <v>2</v>
      </c>
    </row>
    <row r="22" spans="1:2" ht="15.75" x14ac:dyDescent="0.25">
      <c r="A22" s="5" t="s">
        <v>13</v>
      </c>
      <c r="B22" s="3">
        <v>3</v>
      </c>
    </row>
    <row r="23" spans="1:2" ht="15.75" x14ac:dyDescent="0.25">
      <c r="A23" s="17" t="s">
        <v>26</v>
      </c>
      <c r="B23" s="16"/>
    </row>
    <row r="25" spans="1:2" x14ac:dyDescent="0.25">
      <c r="A25" t="s">
        <v>23</v>
      </c>
    </row>
    <row r="26" spans="1:2" x14ac:dyDescent="0.25">
      <c r="A26" t="s">
        <v>24</v>
      </c>
    </row>
    <row r="27" spans="1:2" x14ac:dyDescent="0.25">
      <c r="A27" t="s">
        <v>25</v>
      </c>
    </row>
    <row r="28" spans="1:2" x14ac:dyDescent="0.25">
      <c r="A28" t="s">
        <v>26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</vt:lpstr>
      <vt:lpstr>Poznámky</vt:lpstr>
      <vt:lpstr>data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KUC490</dc:creator>
  <cp:lastModifiedBy>Žáková Helena</cp:lastModifiedBy>
  <dcterms:created xsi:type="dcterms:W3CDTF">2017-11-28T12:10:43Z</dcterms:created>
  <dcterms:modified xsi:type="dcterms:W3CDTF">2026-02-02T13:21:30Z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457a80-a913-4d39-bdf7-f6cf5ccab4cf_Enabled">
    <vt:lpwstr>true</vt:lpwstr>
  </property>
  <property fmtid="{D5CDD505-2E9C-101B-9397-08002B2CF9AE}" pid="3" name="MSIP_Label_33457a80-a913-4d39-bdf7-f6cf5ccab4cf_SetDate">
    <vt:lpwstr>2024-10-31T07:22:54Z</vt:lpwstr>
  </property>
  <property fmtid="{D5CDD505-2E9C-101B-9397-08002B2CF9AE}" pid="4" name="MSIP_Label_33457a80-a913-4d39-bdf7-f6cf5ccab4cf_Method">
    <vt:lpwstr>Privileged</vt:lpwstr>
  </property>
  <property fmtid="{D5CDD505-2E9C-101B-9397-08002B2CF9AE}" pid="5" name="MSIP_Label_33457a80-a913-4d39-bdf7-f6cf5ccab4cf_Name">
    <vt:lpwstr>Nechráněné</vt:lpwstr>
  </property>
  <property fmtid="{D5CDD505-2E9C-101B-9397-08002B2CF9AE}" pid="6" name="MSIP_Label_33457a80-a913-4d39-bdf7-f6cf5ccab4cf_SiteId">
    <vt:lpwstr>9cca307d-eed7-47e0-a567-a3b37ba0308b</vt:lpwstr>
  </property>
  <property fmtid="{D5CDD505-2E9C-101B-9397-08002B2CF9AE}" pid="7" name="MSIP_Label_33457a80-a913-4d39-bdf7-f6cf5ccab4cf_ActionId">
    <vt:lpwstr>db6b8aca-17ee-46cc-9ad2-2091e69f5d34</vt:lpwstr>
  </property>
  <property fmtid="{D5CDD505-2E9C-101B-9397-08002B2CF9AE}" pid="8" name="MSIP_Label_33457a80-a913-4d39-bdf7-f6cf5ccab4cf_ContentBits">
    <vt:lpwstr>0</vt:lpwstr>
  </property>
  <property fmtid="{D5CDD505-2E9C-101B-9397-08002B2CF9AE}" pid="9" name="MSIP_Label_efc42023-885b-415c-9dc0-840c9a46be57_Enabled">
    <vt:lpwstr>true</vt:lpwstr>
  </property>
  <property fmtid="{D5CDD505-2E9C-101B-9397-08002B2CF9AE}" pid="10" name="MSIP_Label_efc42023-885b-415c-9dc0-840c9a46be57_SetDate">
    <vt:lpwstr>2026-02-02T13:14:22Z</vt:lpwstr>
  </property>
  <property fmtid="{D5CDD505-2E9C-101B-9397-08002B2CF9AE}" pid="11" name="MSIP_Label_efc42023-885b-415c-9dc0-840c9a46be57_Method">
    <vt:lpwstr>Standard</vt:lpwstr>
  </property>
  <property fmtid="{D5CDD505-2E9C-101B-9397-08002B2CF9AE}" pid="12" name="MSIP_Label_efc42023-885b-415c-9dc0-840c9a46be57_Name">
    <vt:lpwstr>InterniInternal</vt:lpwstr>
  </property>
  <property fmtid="{D5CDD505-2E9C-101B-9397-08002B2CF9AE}" pid="13" name="MSIP_Label_efc42023-885b-415c-9dc0-840c9a46be57_SiteId">
    <vt:lpwstr>364a85f4-122c-4f80-a784-07cf5e31f112</vt:lpwstr>
  </property>
  <property fmtid="{D5CDD505-2E9C-101B-9397-08002B2CF9AE}" pid="14" name="MSIP_Label_efc42023-885b-415c-9dc0-840c9a46be57_ActionId">
    <vt:lpwstr>9f8d1d7e-c988-4abc-9a57-f05a78058345</vt:lpwstr>
  </property>
  <property fmtid="{D5CDD505-2E9C-101B-9397-08002B2CF9AE}" pid="15" name="MSIP_Label_efc42023-885b-415c-9dc0-840c9a46be57_ContentBits">
    <vt:lpwstr>1</vt:lpwstr>
  </property>
  <property fmtid="{D5CDD505-2E9C-101B-9397-08002B2CF9AE}" pid="16" name="MSIP_Label_efc42023-885b-415c-9dc0-840c9a46be57_Tag">
    <vt:lpwstr>10, 3, 0, 1</vt:lpwstr>
  </property>
</Properties>
</file>