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14" documentId="8_{D35EFDD2-71A2-4FDE-A378-BB9CA0D7C5E9}" xr6:coauthVersionLast="47" xr6:coauthVersionMax="47" xr10:uidLastSave="{533FDBB7-44FE-48C3-BE73-7589D0F3F51B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3" i="1"/>
  <c r="D16" i="1" l="1"/>
  <c r="D17" i="1"/>
  <c r="D18" i="1"/>
  <c r="D19" i="1"/>
  <c r="D20" i="1"/>
  <c r="D21" i="1"/>
  <c r="D22" i="1"/>
  <c r="D23" i="1"/>
  <c r="D24" i="1"/>
  <c r="D25" i="1"/>
  <c r="D26" i="1"/>
  <c r="D27" i="1"/>
  <c r="D14" i="1"/>
  <c r="D15" i="1"/>
  <c r="D13" i="1"/>
  <c r="H17" i="1"/>
  <c r="H18" i="1"/>
  <c r="H19" i="1"/>
  <c r="H20" i="1"/>
  <c r="H21" i="1"/>
  <c r="H22" i="1"/>
  <c r="H23" i="1"/>
  <c r="H24" i="1"/>
  <c r="H25" i="1"/>
  <c r="H26" i="1"/>
  <c r="H27" i="1"/>
  <c r="J26" i="1" l="1"/>
  <c r="J22" i="1"/>
  <c r="J18" i="1"/>
  <c r="J25" i="1"/>
  <c r="J21" i="1"/>
  <c r="J17" i="1"/>
  <c r="J24" i="1"/>
  <c r="J20" i="1"/>
  <c r="J16" i="1"/>
  <c r="J27" i="1"/>
  <c r="J23" i="1"/>
  <c r="J19" i="1"/>
  <c r="J15" i="1"/>
  <c r="J14" i="1"/>
  <c r="J13" i="1"/>
  <c r="J28" i="1" l="1"/>
</calcChain>
</file>

<file path=xl/sharedStrings.xml><?xml version="1.0" encoding="utf-8"?>
<sst xmlns="http://schemas.openxmlformats.org/spreadsheetml/2006/main" count="77" uniqueCount="44">
  <si>
    <t>Datum</t>
  </si>
  <si>
    <t>Místo</t>
  </si>
  <si>
    <t>Pořadí</t>
  </si>
  <si>
    <t>Počet startujícíh</t>
  </si>
  <si>
    <t>Bonus za umístění</t>
  </si>
  <si>
    <t>Koeficient</t>
  </si>
  <si>
    <t>Typ</t>
  </si>
  <si>
    <t>Koeficient K</t>
  </si>
  <si>
    <t>Umístění v závodu</t>
  </si>
  <si>
    <t>Body</t>
  </si>
  <si>
    <t>MS</t>
  </si>
  <si>
    <t>Body celkem</t>
  </si>
  <si>
    <t>Jméno psa</t>
  </si>
  <si>
    <t>Plemeno</t>
  </si>
  <si>
    <t>Číslo zápisu</t>
  </si>
  <si>
    <t>Datum narození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</si>
  <si>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</si>
  <si>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</si>
  <si>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</si>
  <si>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</si>
  <si>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</si>
  <si>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</si>
  <si>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</si>
  <si>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</si>
  <si>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</si>
  <si>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nevyplňuj - vyplní se samo!!!</t>
  </si>
  <si>
    <t>!!!ZDE NIC NEPSAT A NIC NEMAZAT!!!</t>
  </si>
  <si>
    <t>Získané body</t>
  </si>
  <si>
    <t>Označení zkoušk/závodu</t>
  </si>
  <si>
    <t>NHAT</t>
  </si>
  <si>
    <t>HWT</t>
  </si>
  <si>
    <t>IHT1</t>
  </si>
  <si>
    <t>IHT2</t>
  </si>
  <si>
    <t>IHT3</t>
  </si>
  <si>
    <t>MR plemene/Cup</t>
  </si>
  <si>
    <t>MR všech plemen</t>
  </si>
  <si>
    <t>vyber možnost</t>
  </si>
  <si>
    <t>SOUČET BODŮ</t>
  </si>
  <si>
    <t>vyplň</t>
  </si>
  <si>
    <t>Pokud si nebudete něčím jisti, vyplňte přihlášku dle svého uvážení, zašlete ji garantovi emailem a do zprávy napište, kde byla nejistota.</t>
  </si>
  <si>
    <t>Ostatní</t>
  </si>
  <si>
    <t>Typ závodu, zkoušky</t>
  </si>
  <si>
    <t>U zkoušky NHAT zapište do kolonky "Získané body" číslo 30 a vyberte označení závodu jako "Ostatní". "Pořadí" a "Počet startujících" nevyplňujte.</t>
  </si>
  <si>
    <t>SPORTOVNÍ PES ROKU 2025 - přihláška do kategorie PASENÍ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</si>
</sst>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4" borderId="2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4" xfId="0" applyFon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zoomScalePageLayoutView="90" workbookViewId="0">
      <selection activeCell="A2" sqref="A2:J2"/>
    </sheetView>
  </sheetViews>
  <sheetFormatPr defaultColWidth="9.140625" defaultRowHeight="15" x14ac:dyDescent="0.25"/>
  <cols>
    <col min="1" max="1" width="12.140625" style="6" customWidth="1"/>
    <col min="2" max="2" width="16.85546875" style="6" customWidth="1"/>
    <col min="3" max="3" width="15.42578125" style="6" customWidth="1"/>
    <col min="4" max="4" width="11.42578125" style="7" customWidth="1"/>
    <col min="5" max="5" width="9.5703125" style="6" customWidth="1"/>
    <col min="6" max="6" width="7.85546875" style="6" customWidth="1"/>
    <col min="7" max="7" width="11.85546875" style="6" customWidth="1"/>
    <col min="8" max="8" width="11.140625" style="7" customWidth="1"/>
    <col min="9" max="9" width="17.28515625" style="6" customWidth="1"/>
    <col min="10" max="10" width="14.7109375" style="7" customWidth="1"/>
    <col min="11" max="16384" width="9.140625" style="6"/>
  </cols>
  <sheetData>
    <row r="1" spans="1:10" ht="6.75" customHeight="1" x14ac:dyDescent="0.25"/>
    <row r="2" spans="1:10" ht="22.5" customHeight="1" x14ac:dyDescent="0.25">
      <c r="A2" s="43" t="s">
        <v>43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25" t="s">
        <v>12</v>
      </c>
      <c r="B4" s="25"/>
      <c r="C4" s="25"/>
      <c r="D4" s="25" t="s">
        <v>13</v>
      </c>
      <c r="E4" s="25"/>
      <c r="F4" s="25"/>
      <c r="G4" s="25" t="s">
        <v>14</v>
      </c>
      <c r="H4" s="25"/>
      <c r="I4" s="25" t="s">
        <v>15</v>
      </c>
      <c r="J4" s="25"/>
    </row>
    <row r="5" spans="1:10" ht="18" customHeight="1" x14ac:dyDescent="0.25">
      <c r="A5" s="39"/>
      <c r="B5" s="39"/>
      <c r="C5" s="39"/>
      <c r="D5" s="40" t="s">
        <v>23</v>
      </c>
      <c r="E5" s="40"/>
      <c r="F5" s="40"/>
      <c r="G5" s="26"/>
      <c r="H5" s="26"/>
      <c r="I5" s="41"/>
      <c r="J5" s="42"/>
    </row>
    <row r="6" spans="1:10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25" t="s">
        <v>16</v>
      </c>
      <c r="B7" s="25"/>
      <c r="C7" s="25"/>
      <c r="D7" s="25" t="s">
        <v>17</v>
      </c>
      <c r="E7" s="25"/>
      <c r="F7" s="25"/>
      <c r="G7" s="34" t="s">
        <v>19</v>
      </c>
      <c r="H7" s="35"/>
      <c r="I7" s="35"/>
      <c r="J7" s="36"/>
    </row>
    <row r="8" spans="1:10" ht="20.25" customHeight="1" x14ac:dyDescent="0.25">
      <c r="A8" s="37"/>
      <c r="B8" s="37"/>
      <c r="C8" s="37"/>
      <c r="D8" s="38"/>
      <c r="E8" s="38"/>
      <c r="F8" s="38"/>
      <c r="G8" s="31"/>
      <c r="H8" s="32"/>
      <c r="I8" s="32"/>
      <c r="J8" s="33"/>
    </row>
    <row r="9" spans="1:10" ht="8.25" customHeight="1" x14ac:dyDescent="0.25">
      <c r="D9" s="6"/>
      <c r="H9" s="6"/>
      <c r="J9" s="6"/>
    </row>
    <row r="10" spans="1:10" x14ac:dyDescent="0.25">
      <c r="A10" s="25" t="s">
        <v>18</v>
      </c>
      <c r="B10" s="25"/>
      <c r="C10" s="26" t="s">
        <v>38</v>
      </c>
      <c r="D10" s="26"/>
      <c r="E10" s="27" t="s">
        <v>25</v>
      </c>
      <c r="F10" s="27"/>
      <c r="G10" s="27"/>
      <c r="H10" s="28" t="s">
        <v>36</v>
      </c>
      <c r="I10" s="29"/>
      <c r="J10" s="30"/>
    </row>
    <row r="11" spans="1:10" ht="14.25" customHeight="1" x14ac:dyDescent="0.25">
      <c r="D11" s="6"/>
      <c r="H11" s="6"/>
      <c r="J11" s="6"/>
    </row>
    <row r="12" spans="1:10" ht="28.5" customHeight="1" x14ac:dyDescent="0.25">
      <c r="A12" s="19" t="s">
        <v>0</v>
      </c>
      <c r="B12" s="19" t="s">
        <v>1</v>
      </c>
      <c r="C12" s="19" t="s">
        <v>28</v>
      </c>
      <c r="D12" s="19" t="s">
        <v>5</v>
      </c>
      <c r="E12" s="19" t="s">
        <v>27</v>
      </c>
      <c r="F12" s="19" t="s">
        <v>2</v>
      </c>
      <c r="G12" s="19" t="s">
        <v>3</v>
      </c>
      <c r="H12" s="19" t="s">
        <v>4</v>
      </c>
      <c r="I12" s="19" t="s">
        <v>41</v>
      </c>
      <c r="J12" s="19" t="s">
        <v>11</v>
      </c>
    </row>
    <row r="13" spans="1:10" x14ac:dyDescent="0.25">
      <c r="A13" s="12"/>
      <c r="B13" s="13"/>
      <c r="C13" s="20" t="s">
        <v>23</v>
      </c>
      <c r="D13" s="10">
        <f>VLOOKUP(C13,data!$A$4:$B$9,2,)</f>
        <v>0</v>
      </c>
      <c r="E13" s="13"/>
      <c r="F13" s="13"/>
      <c r="G13" s="13"/>
      <c r="H13" s="10">
        <f>IF(F13&gt;3,0,IF(OR(C13=data!$A$6,C13=data!$A$7,C13=data!$A$8),VLOOKUP(F13,data!$A$12:$B$14,2,),0))</f>
        <v>0</v>
      </c>
      <c r="I13" s="20" t="s">
        <v>23</v>
      </c>
      <c r="J13" s="11">
        <f>((E13)*D13+G13-F13+H13)*VLOOKUP(I13,data!$A$17:$B$21,2,)</f>
        <v>0</v>
      </c>
    </row>
    <row r="14" spans="1:10" x14ac:dyDescent="0.25">
      <c r="A14" s="12"/>
      <c r="B14" s="13"/>
      <c r="C14" s="20" t="s">
        <v>23</v>
      </c>
      <c r="D14" s="10">
        <f>VLOOKUP(C14,data!$A$4:$B$9,2,)</f>
        <v>0</v>
      </c>
      <c r="E14" s="13"/>
      <c r="F14" s="13"/>
      <c r="G14" s="13"/>
      <c r="H14" s="10">
        <f>IF(F14&gt;3,0,IF(OR(C14=data!$A$6,C14=data!$A$7,C14=data!$A$8),VLOOKUP(F14,data!$A$12:$B$14,2,),0))</f>
        <v>0</v>
      </c>
      <c r="I14" s="20" t="s">
        <v>23</v>
      </c>
      <c r="J14" s="11">
        <f>((15-E14)*D14+G14-F14+H14)*VLOOKUP(I14,data!$A$17:$B$21,2,)</f>
        <v>0</v>
      </c>
    </row>
    <row r="15" spans="1:10" x14ac:dyDescent="0.25">
      <c r="A15" s="12"/>
      <c r="B15" s="13"/>
      <c r="C15" s="20" t="s">
        <v>23</v>
      </c>
      <c r="D15" s="10">
        <f>VLOOKUP(C15,data!$A$4:$B$9,2,)</f>
        <v>0</v>
      </c>
      <c r="E15" s="13"/>
      <c r="F15" s="13"/>
      <c r="G15" s="13"/>
      <c r="H15" s="10">
        <f>IF(F15&gt;3,0,IF(OR(C15=data!$A$6,C15=data!$A$7,C15=data!$A$8),VLOOKUP(F15,data!$A$12:$B$14,2,),0))</f>
        <v>0</v>
      </c>
      <c r="I15" s="20" t="s">
        <v>23</v>
      </c>
      <c r="J15" s="11">
        <f>((15-E15)*D15+G15-F15+H15)*VLOOKUP(I15,data!$A$17:$B$21,2,)</f>
        <v>0</v>
      </c>
    </row>
    <row r="16" spans="1:10" x14ac:dyDescent="0.25">
      <c r="A16" s="12"/>
      <c r="B16" s="13"/>
      <c r="C16" s="20" t="s">
        <v>23</v>
      </c>
      <c r="D16" s="10">
        <f>VLOOKUP(C16,data!$A$4:$B$9,2,)</f>
        <v>0</v>
      </c>
      <c r="E16" s="13"/>
      <c r="F16" s="13"/>
      <c r="G16" s="13"/>
      <c r="H16" s="10">
        <f>IF(F16&gt;3,0,IF(OR(C16=data!$A$6,C16=data!$A$7,C16=data!$A$8),VLOOKUP(F16,data!$A$12:$B$14,2,),0))</f>
        <v>0</v>
      </c>
      <c r="I16" s="20" t="s">
        <v>23</v>
      </c>
      <c r="J16" s="11">
        <f>((15-E16)*D16+G16-F16+H16)*VLOOKUP(I16,data!$A$17:$B$21,2,)</f>
        <v>0</v>
      </c>
    </row>
    <row r="17" spans="1:10" x14ac:dyDescent="0.25">
      <c r="A17" s="12"/>
      <c r="B17" s="13"/>
      <c r="C17" s="20" t="s">
        <v>23</v>
      </c>
      <c r="D17" s="10">
        <f>VLOOKUP(C17,data!$A$4:$B$9,2,)</f>
        <v>0</v>
      </c>
      <c r="E17" s="13"/>
      <c r="F17" s="13"/>
      <c r="G17" s="13"/>
      <c r="H17" s="10">
        <f>IF(F17&gt;3,0,IF(OR(C17=data!$A$7,C17=data!$A$8),VLOOKUP(F17,data!$A$12:$B$14,2,),0))</f>
        <v>0</v>
      </c>
      <c r="I17" s="20" t="s">
        <v>23</v>
      </c>
      <c r="J17" s="11">
        <f>((15-E17)*D17+G17-F17+H17)*VLOOKUP(I17,data!$A$17:$B$21,2,)</f>
        <v>0</v>
      </c>
    </row>
    <row r="18" spans="1:10" x14ac:dyDescent="0.25">
      <c r="A18" s="12"/>
      <c r="B18" s="13"/>
      <c r="C18" s="20" t="s">
        <v>23</v>
      </c>
      <c r="D18" s="10">
        <f>VLOOKUP(C18,data!$A$4:$B$9,2,)</f>
        <v>0</v>
      </c>
      <c r="E18" s="13"/>
      <c r="F18" s="13"/>
      <c r="G18" s="13"/>
      <c r="H18" s="10">
        <f>IF(F18&gt;3,0,IF(OR(C18=data!$A$7,C18=data!$A$8),VLOOKUP(F18,data!$A$12:$B$14,2,),0))</f>
        <v>0</v>
      </c>
      <c r="I18" s="20" t="s">
        <v>23</v>
      </c>
      <c r="J18" s="11">
        <f>((15-E18)*D18+G18-F18+H18)*VLOOKUP(I18,data!$A$17:$B$21,2,)</f>
        <v>0</v>
      </c>
    </row>
    <row r="19" spans="1:10" x14ac:dyDescent="0.25">
      <c r="A19" s="12"/>
      <c r="B19" s="13"/>
      <c r="C19" s="20" t="s">
        <v>23</v>
      </c>
      <c r="D19" s="10">
        <f>VLOOKUP(C19,data!$A$4:$B$9,2,)</f>
        <v>0</v>
      </c>
      <c r="E19" s="13"/>
      <c r="F19" s="13"/>
      <c r="G19" s="13"/>
      <c r="H19" s="10">
        <f>IF(F19&gt;3,0,IF(OR(C19=data!$A$7,C19=data!$A$8),VLOOKUP(F19,data!$A$12:$B$14,2,),0))</f>
        <v>0</v>
      </c>
      <c r="I19" s="20" t="s">
        <v>23</v>
      </c>
      <c r="J19" s="11">
        <f>((15-E19)*D19+G19-F19+H19)*VLOOKUP(I19,data!$A$17:$B$21,2,)</f>
        <v>0</v>
      </c>
    </row>
    <row r="20" spans="1:10" x14ac:dyDescent="0.25">
      <c r="A20" s="12"/>
      <c r="B20" s="13"/>
      <c r="C20" s="20" t="s">
        <v>23</v>
      </c>
      <c r="D20" s="10">
        <f>VLOOKUP(C20,data!$A$4:$B$9,2,)</f>
        <v>0</v>
      </c>
      <c r="E20" s="13"/>
      <c r="F20" s="13"/>
      <c r="G20" s="13"/>
      <c r="H20" s="10">
        <f>IF(F20&gt;3,0,IF(OR(C20=data!$A$7,C20=data!$A$8),VLOOKUP(F20,data!$A$12:$B$14,2,),0))</f>
        <v>0</v>
      </c>
      <c r="I20" s="20" t="s">
        <v>23</v>
      </c>
      <c r="J20" s="11">
        <f>((15-E20)*D20+G20-F20+H20)*VLOOKUP(I20,data!$A$17:$B$21,2,)</f>
        <v>0</v>
      </c>
    </row>
    <row r="21" spans="1:10" x14ac:dyDescent="0.25">
      <c r="A21" s="12"/>
      <c r="B21" s="13"/>
      <c r="C21" s="20" t="s">
        <v>23</v>
      </c>
      <c r="D21" s="10">
        <f>VLOOKUP(C21,data!$A$4:$B$9,2,)</f>
        <v>0</v>
      </c>
      <c r="E21" s="13"/>
      <c r="F21" s="13"/>
      <c r="G21" s="13"/>
      <c r="H21" s="10">
        <f>IF(F21&gt;3,0,IF(OR(C21=data!$A$7,C21=data!$A$8),VLOOKUP(F21,data!$A$12:$B$14,2,),0))</f>
        <v>0</v>
      </c>
      <c r="I21" s="20" t="s">
        <v>23</v>
      </c>
      <c r="J21" s="11">
        <f>((15-E21)*D21+G21-F21+H21)*VLOOKUP(I21,data!$A$17:$B$21,2,)</f>
        <v>0</v>
      </c>
    </row>
    <row r="22" spans="1:10" x14ac:dyDescent="0.25">
      <c r="A22" s="12"/>
      <c r="B22" s="13"/>
      <c r="C22" s="20" t="s">
        <v>23</v>
      </c>
      <c r="D22" s="10">
        <f>VLOOKUP(C22,data!$A$4:$B$9,2,)</f>
        <v>0</v>
      </c>
      <c r="E22" s="13"/>
      <c r="F22" s="13"/>
      <c r="G22" s="13"/>
      <c r="H22" s="10">
        <f>IF(F22&gt;3,0,IF(OR(C22=data!$A$7,C22=data!$A$8),VLOOKUP(F22,data!$A$12:$B$14,2,),0))</f>
        <v>0</v>
      </c>
      <c r="I22" s="20" t="s">
        <v>23</v>
      </c>
      <c r="J22" s="11">
        <f>((15-E22)*D22+G22-F22+H22)*VLOOKUP(I22,data!$A$17:$B$21,2,)</f>
        <v>0</v>
      </c>
    </row>
    <row r="23" spans="1:10" x14ac:dyDescent="0.25">
      <c r="A23" s="12"/>
      <c r="B23" s="13"/>
      <c r="C23" s="20" t="s">
        <v>23</v>
      </c>
      <c r="D23" s="10">
        <f>VLOOKUP(C23,data!$A$4:$B$9,2,)</f>
        <v>0</v>
      </c>
      <c r="E23" s="13"/>
      <c r="F23" s="13"/>
      <c r="G23" s="13"/>
      <c r="H23" s="10">
        <f>IF(F23&gt;3,0,IF(OR(C23=data!$A$7,C23=data!$A$8),VLOOKUP(F23,data!$A$12:$B$14,2,),0))</f>
        <v>0</v>
      </c>
      <c r="I23" s="20" t="s">
        <v>23</v>
      </c>
      <c r="J23" s="11">
        <f>((15-E23)*D23+G23-F23+H23)*VLOOKUP(I23,data!$A$17:$B$21,2,)</f>
        <v>0</v>
      </c>
    </row>
    <row r="24" spans="1:10" x14ac:dyDescent="0.25">
      <c r="A24" s="12"/>
      <c r="B24" s="13"/>
      <c r="C24" s="20" t="s">
        <v>23</v>
      </c>
      <c r="D24" s="10">
        <f>VLOOKUP(C24,data!$A$4:$B$9,2,)</f>
        <v>0</v>
      </c>
      <c r="E24" s="13"/>
      <c r="F24" s="13"/>
      <c r="G24" s="13"/>
      <c r="H24" s="10">
        <f>IF(F24&gt;3,0,IF(OR(C24=data!$A$7,C24=data!$A$8),VLOOKUP(F24,data!$A$12:$B$14,2,),0))</f>
        <v>0</v>
      </c>
      <c r="I24" s="20" t="s">
        <v>23</v>
      </c>
      <c r="J24" s="11">
        <f>((15-E24)*D24+G24-F24+H24)*VLOOKUP(I24,data!$A$17:$B$21,2,)</f>
        <v>0</v>
      </c>
    </row>
    <row r="25" spans="1:10" x14ac:dyDescent="0.25">
      <c r="A25" s="12"/>
      <c r="B25" s="13"/>
      <c r="C25" s="20" t="s">
        <v>23</v>
      </c>
      <c r="D25" s="10">
        <f>VLOOKUP(C25,data!$A$4:$B$9,2,)</f>
        <v>0</v>
      </c>
      <c r="E25" s="13"/>
      <c r="F25" s="13"/>
      <c r="G25" s="13"/>
      <c r="H25" s="10">
        <f>IF(F25&gt;3,0,IF(OR(C25=data!$A$7,C25=data!$A$8),VLOOKUP(F25,data!$A$12:$B$14,2,),0))</f>
        <v>0</v>
      </c>
      <c r="I25" s="20" t="s">
        <v>23</v>
      </c>
      <c r="J25" s="11">
        <f>((15-E25)*D25+G25-F25+H25)*VLOOKUP(I25,data!$A$17:$B$21,2,)</f>
        <v>0</v>
      </c>
    </row>
    <row r="26" spans="1:10" x14ac:dyDescent="0.25">
      <c r="A26" s="12"/>
      <c r="B26" s="13"/>
      <c r="C26" s="20" t="s">
        <v>23</v>
      </c>
      <c r="D26" s="10">
        <f>VLOOKUP(C26,data!$A$4:$B$9,2,)</f>
        <v>0</v>
      </c>
      <c r="E26" s="13"/>
      <c r="F26" s="13"/>
      <c r="G26" s="13"/>
      <c r="H26" s="10">
        <f>IF(F26&gt;3,0,IF(OR(C26=data!$A$7,C26=data!$A$8),VLOOKUP(F26,data!$A$12:$B$14,2,),0))</f>
        <v>0</v>
      </c>
      <c r="I26" s="20" t="s">
        <v>23</v>
      </c>
      <c r="J26" s="11">
        <f>((15-E26)*D26+G26-F26+H26)*VLOOKUP(I26,data!$A$17:$B$21,2,)</f>
        <v>0</v>
      </c>
    </row>
    <row r="27" spans="1:10" ht="15.75" thickBot="1" x14ac:dyDescent="0.3">
      <c r="A27" s="12"/>
      <c r="B27" s="13"/>
      <c r="C27" s="20" t="s">
        <v>23</v>
      </c>
      <c r="D27" s="10">
        <f>VLOOKUP(C27,data!$A$4:$B$9,2,)</f>
        <v>0</v>
      </c>
      <c r="E27" s="13"/>
      <c r="F27" s="13"/>
      <c r="G27" s="13"/>
      <c r="H27" s="10">
        <f>IF(F27&gt;3,0,IF(OR(C27=data!$A$7,C27=data!$A$8),VLOOKUP(F27,data!$A$12:$B$14,2,),0))</f>
        <v>0</v>
      </c>
      <c r="I27" s="20" t="s">
        <v>23</v>
      </c>
      <c r="J27" s="11">
        <f>((15-E27)*D27+G27-F27+H27)*VLOOKUP(I27,data!$A$17:$B$21,2,)</f>
        <v>0</v>
      </c>
    </row>
    <row r="28" spans="1:10" ht="20.25" customHeight="1" thickBot="1" x14ac:dyDescent="0.3">
      <c r="A28" s="23" t="s">
        <v>24</v>
      </c>
      <c r="B28" s="23"/>
      <c r="C28" s="23"/>
      <c r="D28" s="23"/>
      <c r="E28" s="23"/>
      <c r="H28" s="21" t="s">
        <v>37</v>
      </c>
      <c r="I28" s="22"/>
      <c r="J28" s="14">
        <f>SUM(J13:J27)</f>
        <v>0</v>
      </c>
    </row>
    <row r="29" spans="1:10" ht="15" customHeight="1" x14ac:dyDescent="0.25">
      <c r="A29" s="24"/>
      <c r="B29" s="24"/>
      <c r="C29" s="24"/>
      <c r="D29" s="24"/>
      <c r="E29" s="24"/>
    </row>
    <row r="30" spans="1:10" x14ac:dyDescent="0.25">
      <c r="A30" s="24"/>
      <c r="B30" s="24"/>
      <c r="C30" s="24"/>
      <c r="D30" s="24"/>
      <c r="E30" s="24"/>
    </row>
  </sheetData>
  <sheetProtection formatCells="0" formatColumns="0" formatRows="0" insertColumns="0" insertRows="0" insertHyperlinks="0" deleteColumns="0" deleteRows="0" sort="0" autoFilter="0" pivotTables="0"/>
  <mergeCells count="21">
    <mergeCell ref="A5:C5"/>
    <mergeCell ref="D5:F5"/>
    <mergeCell ref="G5:H5"/>
    <mergeCell ref="I5:J5"/>
    <mergeCell ref="A2:J2"/>
    <mergeCell ref="A4:C4"/>
    <mergeCell ref="D4:F4"/>
    <mergeCell ref="G4:H4"/>
    <mergeCell ref="I4:J4"/>
    <mergeCell ref="G8:J8"/>
    <mergeCell ref="G7:J7"/>
    <mergeCell ref="A7:C7"/>
    <mergeCell ref="D7:F7"/>
    <mergeCell ref="A8:C8"/>
    <mergeCell ref="D8:F8"/>
    <mergeCell ref="H28:I28"/>
    <mergeCell ref="A28:E30"/>
    <mergeCell ref="A10:B10"/>
    <mergeCell ref="C10:D10"/>
    <mergeCell ref="E10:G10"/>
    <mergeCell ref="H10:J10"/>
  </mergeCells>
  <pageMargins left="0.7" right="0.7" top="0.78740157499999996" bottom="0.78740157499999996" header="0.3" footer="0.3"/>
  <pageSetup paperSize="9" orientation="landscape" r:id="rId1"/>
  <headerFooter>
    <oddHeader>&amp;C&amp;"-,Kurzíva"&amp;K00-046Klub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data!$A$23:$A$26</xm:f>
          </x14:formula1>
          <xm:sqref>D5:F5</xm:sqref>
        </x14:dataValidation>
        <x14:dataValidation type="list" allowBlank="1" showInputMessage="1" showErrorMessage="1" xr:uid="{00000000-0002-0000-0000-000001000000}">
          <x14:formula1>
            <xm:f>data!$A$4:$A$9</xm:f>
          </x14:formula1>
          <xm:sqref>C13:C27</xm:sqref>
        </x14:dataValidation>
        <x14:dataValidation type="list" allowBlank="1" showInputMessage="1" showErrorMessage="1" xr:uid="{00000000-0002-0000-0000-000002000000}">
          <x14:formula1>
            <xm:f>data!$A$17:$A$21</xm:f>
          </x14:formula1>
          <xm:sqref>I13:I27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42</v>
      </c>
    </row>
    <row r="3" spans="1:1" x14ac:dyDescent="0.25">
      <c r="A3" t="s">
        <v>39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6"/>
  <sheetViews>
    <sheetView workbookViewId="0">
      <selection activeCell="B29" sqref="B29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6</v>
      </c>
      <c r="B3" s="1" t="s">
        <v>7</v>
      </c>
    </row>
    <row r="4" spans="1:5" ht="15.75" x14ac:dyDescent="0.25">
      <c r="A4" s="2" t="s">
        <v>29</v>
      </c>
      <c r="B4" s="3">
        <v>1</v>
      </c>
    </row>
    <row r="5" spans="1:5" ht="15.75" x14ac:dyDescent="0.25">
      <c r="A5" s="2" t="s">
        <v>30</v>
      </c>
      <c r="B5" s="3">
        <v>1</v>
      </c>
    </row>
    <row r="6" spans="1:5" ht="23.25" x14ac:dyDescent="0.35">
      <c r="A6" s="2" t="s">
        <v>31</v>
      </c>
      <c r="B6" s="3">
        <v>1.5</v>
      </c>
      <c r="D6" s="18" t="s">
        <v>26</v>
      </c>
      <c r="E6" s="18"/>
    </row>
    <row r="7" spans="1:5" ht="15.75" x14ac:dyDescent="0.25">
      <c r="A7" s="2" t="s">
        <v>32</v>
      </c>
      <c r="B7" s="3">
        <v>2</v>
      </c>
    </row>
    <row r="8" spans="1:5" ht="15.75" x14ac:dyDescent="0.25">
      <c r="A8" s="2" t="s">
        <v>33</v>
      </c>
      <c r="B8" s="3">
        <v>2.5</v>
      </c>
    </row>
    <row r="9" spans="1:5" ht="15.75" x14ac:dyDescent="0.25">
      <c r="A9" s="17" t="s">
        <v>23</v>
      </c>
      <c r="B9" s="16"/>
    </row>
    <row r="11" spans="1:5" ht="15.75" x14ac:dyDescent="0.25">
      <c r="A11" s="1" t="s">
        <v>8</v>
      </c>
      <c r="B11" s="1" t="s">
        <v>9</v>
      </c>
    </row>
    <row r="12" spans="1:5" ht="15.75" x14ac:dyDescent="0.25">
      <c r="A12" s="4">
        <v>1</v>
      </c>
      <c r="B12" s="3">
        <v>15</v>
      </c>
    </row>
    <row r="13" spans="1:5" ht="15.75" x14ac:dyDescent="0.25">
      <c r="A13" s="4">
        <v>2</v>
      </c>
      <c r="B13" s="3">
        <v>10</v>
      </c>
    </row>
    <row r="14" spans="1:5" ht="15.75" x14ac:dyDescent="0.25">
      <c r="A14" s="4">
        <v>3</v>
      </c>
      <c r="B14" s="3">
        <v>5</v>
      </c>
    </row>
    <row r="15" spans="1:5" ht="15.75" x14ac:dyDescent="0.25">
      <c r="A15" s="15"/>
      <c r="B15" s="16"/>
    </row>
    <row r="17" spans="1:2" ht="15.75" x14ac:dyDescent="0.25">
      <c r="A17" s="5" t="s">
        <v>40</v>
      </c>
      <c r="B17" s="3">
        <v>1</v>
      </c>
    </row>
    <row r="18" spans="1:2" ht="15.75" x14ac:dyDescent="0.25">
      <c r="A18" s="5" t="s">
        <v>34</v>
      </c>
      <c r="B18" s="3">
        <v>1.5</v>
      </c>
    </row>
    <row r="19" spans="1:2" ht="15.75" x14ac:dyDescent="0.25">
      <c r="A19" s="5" t="s">
        <v>35</v>
      </c>
      <c r="B19" s="3">
        <v>2</v>
      </c>
    </row>
    <row r="20" spans="1:2" ht="15.75" x14ac:dyDescent="0.25">
      <c r="A20" s="5" t="s">
        <v>10</v>
      </c>
      <c r="B20" s="3">
        <v>3</v>
      </c>
    </row>
    <row r="21" spans="1:2" ht="15.75" x14ac:dyDescent="0.25">
      <c r="A21" s="17" t="s">
        <v>23</v>
      </c>
      <c r="B21" s="16"/>
    </row>
    <row r="23" spans="1:2" x14ac:dyDescent="0.25">
      <c r="A23" t="s">
        <v>20</v>
      </c>
    </row>
    <row r="24" spans="1:2" x14ac:dyDescent="0.25">
      <c r="A24" t="s">
        <v>21</v>
      </c>
    </row>
    <row r="25" spans="1:2" x14ac:dyDescent="0.25">
      <c r="A25" t="s">
        <v>22</v>
      </c>
    </row>
    <row r="26" spans="1:2" x14ac:dyDescent="0.25">
      <c r="A26" t="s">
        <v>23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2024-10-31T07:38:25Z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2d3428d5-6720-40bf-a218-de5912a59fa2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2026-02-02T12:30:19Z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20441683-8f15-42ff-9242-547eab364ac3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